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576" windowHeight="124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Лист1!$A$1:$O$215</definedName>
  </definedNames>
  <calcPr calcId="145621"/>
</workbook>
</file>

<file path=xl/calcChain.xml><?xml version="1.0" encoding="utf-8"?>
<calcChain xmlns="http://schemas.openxmlformats.org/spreadsheetml/2006/main">
  <c r="E173" i="1" l="1"/>
  <c r="E170" i="1" s="1"/>
  <c r="I186" i="1"/>
  <c r="K188" i="1"/>
  <c r="K203" i="1"/>
  <c r="L162" i="1"/>
  <c r="L163" i="1"/>
  <c r="L159" i="1"/>
  <c r="K118" i="1"/>
  <c r="K119" i="1"/>
  <c r="K116" i="1" s="1"/>
  <c r="J97" i="1"/>
  <c r="J94" i="1" s="1"/>
  <c r="F81" i="1"/>
  <c r="F80" i="1"/>
  <c r="E41" i="1"/>
  <c r="E39" i="1" s="1"/>
  <c r="E42" i="1"/>
  <c r="F39" i="1"/>
  <c r="F78" i="1" l="1"/>
  <c r="K202" i="1"/>
  <c r="E202" i="1"/>
  <c r="L203" i="1"/>
  <c r="K204" i="1"/>
  <c r="K210" i="1" s="1"/>
  <c r="E210" i="1" s="1"/>
  <c r="E194" i="1"/>
  <c r="L188" i="1"/>
  <c r="E191" i="1"/>
  <c r="E188" i="1" s="1"/>
  <c r="I183" i="1"/>
  <c r="G186" i="1"/>
  <c r="H186" i="1"/>
  <c r="H183" i="1" s="1"/>
  <c r="K185" i="1"/>
  <c r="K186" i="1"/>
  <c r="G185" i="1"/>
  <c r="F185" i="1"/>
  <c r="J186" i="1"/>
  <c r="J183" i="1" s="1"/>
  <c r="E178" i="1"/>
  <c r="K178" i="1"/>
  <c r="E174" i="1"/>
  <c r="K174" i="1"/>
  <c r="E169" i="1"/>
  <c r="E168" i="1"/>
  <c r="F166" i="1"/>
  <c r="G166" i="1"/>
  <c r="H166" i="1"/>
  <c r="I166" i="1"/>
  <c r="J166" i="1"/>
  <c r="F162" i="1"/>
  <c r="G161" i="1"/>
  <c r="G162" i="1"/>
  <c r="H162" i="1"/>
  <c r="K162" i="1"/>
  <c r="M161" i="1"/>
  <c r="M206" i="1" s="1"/>
  <c r="M162" i="1"/>
  <c r="M163" i="1"/>
  <c r="K163" i="1"/>
  <c r="I163" i="1"/>
  <c r="G163" i="1"/>
  <c r="F163" i="1"/>
  <c r="G164" i="1"/>
  <c r="E156" i="1"/>
  <c r="E157" i="1"/>
  <c r="E158" i="1"/>
  <c r="L154" i="1"/>
  <c r="M154" i="1"/>
  <c r="E152" i="1"/>
  <c r="E153" i="1"/>
  <c r="L149" i="1"/>
  <c r="M149" i="1"/>
  <c r="E147" i="1"/>
  <c r="E148" i="1"/>
  <c r="L145" i="1"/>
  <c r="M145" i="1"/>
  <c r="E140" i="1"/>
  <c r="E125" i="1"/>
  <c r="F125" i="1"/>
  <c r="G125" i="1"/>
  <c r="F121" i="1"/>
  <c r="E123" i="1"/>
  <c r="E121" i="1" s="1"/>
  <c r="E124" i="1"/>
  <c r="L119" i="1"/>
  <c r="F119" i="1"/>
  <c r="F118" i="1"/>
  <c r="L118" i="1"/>
  <c r="M118" i="1"/>
  <c r="N118" i="1"/>
  <c r="N119" i="1"/>
  <c r="M119" i="1"/>
  <c r="E114" i="1"/>
  <c r="E115" i="1"/>
  <c r="K112" i="1"/>
  <c r="L112" i="1"/>
  <c r="M112" i="1"/>
  <c r="N112" i="1"/>
  <c r="E110" i="1"/>
  <c r="E108" i="1" s="1"/>
  <c r="E111" i="1"/>
  <c r="L108" i="1"/>
  <c r="K104" i="1"/>
  <c r="E104" i="1" s="1"/>
  <c r="H97" i="1"/>
  <c r="H94" i="1" s="1"/>
  <c r="G98" i="1"/>
  <c r="E98" i="1" s="1"/>
  <c r="L97" i="1"/>
  <c r="L94" i="1" s="1"/>
  <c r="K97" i="1"/>
  <c r="K94" i="1" s="1"/>
  <c r="I97" i="1"/>
  <c r="I94" i="1" s="1"/>
  <c r="G97" i="1"/>
  <c r="G94" i="1" s="1"/>
  <c r="F97" i="1"/>
  <c r="E92" i="1"/>
  <c r="E89" i="1" s="1"/>
  <c r="G89" i="1"/>
  <c r="H89" i="1"/>
  <c r="I89" i="1"/>
  <c r="J89" i="1"/>
  <c r="F89" i="1"/>
  <c r="H84" i="1"/>
  <c r="I84" i="1"/>
  <c r="J84" i="1"/>
  <c r="K84" i="1"/>
  <c r="L84" i="1"/>
  <c r="G84" i="1"/>
  <c r="E87" i="1"/>
  <c r="E84" i="1" s="1"/>
  <c r="E88" i="1"/>
  <c r="G80" i="1"/>
  <c r="H80" i="1"/>
  <c r="L80" i="1"/>
  <c r="L207" i="1" s="1"/>
  <c r="M80" i="1"/>
  <c r="N80" i="1"/>
  <c r="N81" i="1"/>
  <c r="M81" i="1"/>
  <c r="L81" i="1"/>
  <c r="K81" i="1"/>
  <c r="K78" i="1" s="1"/>
  <c r="J81" i="1"/>
  <c r="J78" i="1" s="1"/>
  <c r="I81" i="1"/>
  <c r="I78" i="1" s="1"/>
  <c r="H81" i="1"/>
  <c r="G81" i="1"/>
  <c r="G82" i="1"/>
  <c r="E82" i="1" s="1"/>
  <c r="N74" i="1"/>
  <c r="M74" i="1"/>
  <c r="E76" i="1"/>
  <c r="E77" i="1"/>
  <c r="N70" i="1"/>
  <c r="E73" i="1"/>
  <c r="E70" i="1" s="1"/>
  <c r="E69" i="1"/>
  <c r="E66" i="1" s="1"/>
  <c r="M66" i="1"/>
  <c r="N66" i="1"/>
  <c r="L66" i="1"/>
  <c r="K62" i="1"/>
  <c r="E65" i="1"/>
  <c r="E62" i="1" s="1"/>
  <c r="K58" i="1"/>
  <c r="E61" i="1"/>
  <c r="E58" i="1" s="1"/>
  <c r="N54" i="1"/>
  <c r="M54" i="1"/>
  <c r="L54" i="1"/>
  <c r="E56" i="1"/>
  <c r="E57" i="1"/>
  <c r="E52" i="1"/>
  <c r="E53" i="1"/>
  <c r="K50" i="1"/>
  <c r="L50" i="1"/>
  <c r="M50" i="1"/>
  <c r="N50" i="1"/>
  <c r="K47" i="1"/>
  <c r="E49" i="1"/>
  <c r="E47" i="1" s="1"/>
  <c r="J44" i="1"/>
  <c r="E44" i="1" s="1"/>
  <c r="E46" i="1"/>
  <c r="I39" i="1"/>
  <c r="H39" i="1"/>
  <c r="G39" i="1"/>
  <c r="E43" i="1"/>
  <c r="E38" i="1"/>
  <c r="E37" i="1"/>
  <c r="E36" i="1"/>
  <c r="G34" i="1"/>
  <c r="F34" i="1"/>
  <c r="E32" i="1"/>
  <c r="E33" i="1"/>
  <c r="E28" i="1"/>
  <c r="E29" i="1"/>
  <c r="F26" i="1"/>
  <c r="F30" i="1"/>
  <c r="H30" i="1"/>
  <c r="I30" i="1"/>
  <c r="G30" i="1"/>
  <c r="L30" i="1"/>
  <c r="M30" i="1"/>
  <c r="H26" i="1"/>
  <c r="I26" i="1"/>
  <c r="G26" i="1"/>
  <c r="L26" i="1"/>
  <c r="M26" i="1"/>
  <c r="F22" i="1"/>
  <c r="G22" i="1"/>
  <c r="E22" i="1"/>
  <c r="E106" i="1"/>
  <c r="E107" i="1"/>
  <c r="E26" i="1" l="1"/>
  <c r="E34" i="1"/>
  <c r="E50" i="1"/>
  <c r="E54" i="1"/>
  <c r="E74" i="1"/>
  <c r="E81" i="1"/>
  <c r="E80" i="1"/>
  <c r="N207" i="1"/>
  <c r="E145" i="1"/>
  <c r="E154" i="1"/>
  <c r="G209" i="1"/>
  <c r="E209" i="1" s="1"/>
  <c r="M159" i="1"/>
  <c r="G207" i="1"/>
  <c r="K183" i="1"/>
  <c r="K200" i="1"/>
  <c r="N208" i="1"/>
  <c r="N205" i="1" s="1"/>
  <c r="H207" i="1"/>
  <c r="F207" i="1"/>
  <c r="L208" i="1"/>
  <c r="L205" i="1" s="1"/>
  <c r="E112" i="1"/>
  <c r="E119" i="1"/>
  <c r="E163" i="1"/>
  <c r="M208" i="1"/>
  <c r="G159" i="1"/>
  <c r="K208" i="1"/>
  <c r="H208" i="1"/>
  <c r="E185" i="1"/>
  <c r="F183" i="1"/>
  <c r="G183" i="1"/>
  <c r="L200" i="1"/>
  <c r="E203" i="1"/>
  <c r="E200" i="1" s="1"/>
  <c r="G206" i="1"/>
  <c r="E206" i="1" s="1"/>
  <c r="E30" i="1"/>
  <c r="F94" i="1"/>
  <c r="E97" i="1"/>
  <c r="E94" i="1" s="1"/>
  <c r="F116" i="1"/>
  <c r="E118" i="1"/>
  <c r="E116" i="1" s="1"/>
  <c r="K159" i="1"/>
  <c r="E186" i="1"/>
  <c r="K207" i="1"/>
  <c r="F208" i="1"/>
  <c r="G208" i="1"/>
  <c r="I208" i="1"/>
  <c r="I205" i="1" s="1"/>
  <c r="M207" i="1"/>
  <c r="F205" i="1"/>
  <c r="J208" i="1"/>
  <c r="J205" i="1" s="1"/>
  <c r="H205" i="1"/>
  <c r="L116" i="1"/>
  <c r="E162" i="1"/>
  <c r="L78" i="1"/>
  <c r="N116" i="1"/>
  <c r="E149" i="1"/>
  <c r="N78" i="1"/>
  <c r="M116" i="1"/>
  <c r="F159" i="1"/>
  <c r="E166" i="1"/>
  <c r="E161" i="1"/>
  <c r="H78" i="1"/>
  <c r="G78" i="1"/>
  <c r="M78" i="1"/>
  <c r="E207" i="1" l="1"/>
  <c r="M205" i="1"/>
  <c r="E183" i="1"/>
  <c r="K205" i="1"/>
  <c r="G205" i="1"/>
  <c r="E205" i="1" s="1"/>
  <c r="E215" i="1" s="1"/>
  <c r="E208" i="1"/>
  <c r="E159" i="1"/>
  <c r="E78" i="1"/>
</calcChain>
</file>

<file path=xl/sharedStrings.xml><?xml version="1.0" encoding="utf-8"?>
<sst xmlns="http://schemas.openxmlformats.org/spreadsheetml/2006/main" count="1149" uniqueCount="130">
  <si>
    <t>к муниципальной программе</t>
  </si>
  <si>
    <t>"Развитие города Архангельска</t>
  </si>
  <si>
    <t>как административного центра</t>
  </si>
  <si>
    <t>Архангельской области"</t>
  </si>
  <si>
    <t>мероприятий муниципальной программы "Развитие города</t>
  </si>
  <si>
    <t>Архангельска как административного центра</t>
  </si>
  <si>
    <t>Наименование мероприятия</t>
  </si>
  <si>
    <t>Исполнители мероприятия</t>
  </si>
  <si>
    <t>Источники финансирования</t>
  </si>
  <si>
    <t>Объемы финансирования (тыс. рублей)</t>
  </si>
  <si>
    <t>Ожидаемые результаты реализации мероприятия</t>
  </si>
  <si>
    <t>всего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</si>
  <si>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</si>
  <si>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</si>
  <si>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</si>
  <si>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</si>
  <si>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</si>
  <si>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</si>
  <si>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</si>
  <si>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</si>
  <si>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</si>
  <si>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I. Строительство, реконструкция и капитальный ремонт автомобильных дорог</t>
  </si>
  <si>
    <t>Служба заместителя мэра города по городскому хозяйству</t>
  </si>
  <si>
    <t>Всего,</t>
  </si>
  <si>
    <t>-</t>
  </si>
  <si>
    <t>Объездная дорога позволит осуществлять движение транспорта в обход вводимого в эксплуатацию корпуса Архангельской областной больницы г. Архангельска</t>
  </si>
  <si>
    <t>в том числе:</t>
  </si>
  <si>
    <t>областной бюджет</t>
  </si>
  <si>
    <t>городской бюджет</t>
  </si>
  <si>
    <t>В результате реконструкции будет увеличена пропускная способность пр. Обводный канал</t>
  </si>
  <si>
    <t>В результате реконструкции будет увеличена пропускная способность пр. Московского</t>
  </si>
  <si>
    <t>Новая дорога с четырьмя полосами движения даст возможность разгрузить улицы центра города, перераспределив транспортные потоки</t>
  </si>
  <si>
    <t>городской бюджет,</t>
  </si>
  <si>
    <t>в т.ч. субсидия МБУ "Стройсервис"</t>
  </si>
  <si>
    <t>Департамент городского хозяйства Администрации муниципального образования "Город Архангельск" (служба заместителя мэра города по городскому хозяйству)</t>
  </si>
  <si>
    <t>Улучшение технического состояния дорожного покрытия и тротуаров на пр. Троицком</t>
  </si>
  <si>
    <t>Департамент городского хозяйства Администрации муниципального образования "Город Архангельск"</t>
  </si>
  <si>
    <t>В результате реконструкции будет увеличена пропускная способность пр. Ленинградского</t>
  </si>
  <si>
    <t>В результате реконструкции будет увеличена пропускная способность пр. Ломоносова</t>
  </si>
  <si>
    <t>Ввод в эксплуатацию 280 м в 2019 году, 310 м в 2020 году</t>
  </si>
  <si>
    <t>В 2018 году проектирование, ввод в эксплуатацию 1 000 м в 2020 году</t>
  </si>
  <si>
    <t>В 2017 году разработка проекта</t>
  </si>
  <si>
    <t xml:space="preserve">11. Реконструкция пересечения ул. Урицкого и пр. Обводный канал и примыкания ул. Розы Шаниной к ул. Урицкого </t>
  </si>
  <si>
    <t>В 2020 году  разработка проекта</t>
  </si>
  <si>
    <t>В 2019 году проектирование, ввод в эксплуатацию 1 000 м в 2020 году</t>
  </si>
  <si>
    <t>II. Капитальный ремонт мостового перехода и автомобильных дорог</t>
  </si>
  <si>
    <t>1. Капитальный ремонт совмещенного Северодвинского мостового перехода</t>
  </si>
  <si>
    <t>Улучшение технического состояния дорожного покрытия</t>
  </si>
  <si>
    <t>Реализация в дальнейшем проекта позволит улучшить техническое состояние транспортного коридора, связующего центральные округа города Архангельска и Приморский район Архангельской области, включая исторический и культурный центр Архангельской области - Малые Корелы</t>
  </si>
  <si>
    <t>III. Улучшение элементов транспортной инфраструктуры</t>
  </si>
  <si>
    <t>1. Приобретение плавучего причала для нужд МО "Город Архангельск"</t>
  </si>
  <si>
    <t>Улучшение качества обслуживания населения. Обеспечение работы речной линии в жилом районе 29 лесозавода</t>
  </si>
  <si>
    <t>2. Проведение работ по разработке Комплексной схемы организации дорожного движения муниципального образования «Город Архангельск»</t>
  </si>
  <si>
    <t>В 2017 году разработка Комплексной схемы организации дорожного движения муниципального образования «Город Архангельск»</t>
  </si>
  <si>
    <t>Завершение строительства в 2018 году</t>
  </si>
  <si>
    <t>4. Приобретение речных судов ледового класса для осуществления пассажирских перевозок</t>
  </si>
  <si>
    <t>Приобретение 3 речных судов ледового класса для обслуживания речных переправ города в соответствии  с требованиями законодательства в сфере речных перевозок</t>
  </si>
  <si>
    <t>IV. Строительство дошкольных и общеобразовательных учреждений</t>
  </si>
  <si>
    <t>Ввод в эксплуатацию в 2013 году здания школы на 240 мест</t>
  </si>
  <si>
    <t>Ввод в действие в 2013 году здания детского комбината на 120 мест</t>
  </si>
  <si>
    <t>федеральный бюджет</t>
  </si>
  <si>
    <t>4. Строительство детского сада в Соломбальском территориальном округе</t>
  </si>
  <si>
    <t>Ввод в действие здания детского комбината на 280 мест</t>
  </si>
  <si>
    <t>5. Строительство детского сада на 60 мест  в пос. Турдеевск г. Архангельска</t>
  </si>
  <si>
    <t>В 2017 году ввод объекта на 60 мест в эксплуатацию</t>
  </si>
  <si>
    <t>В 2019 году - ввод объекта на 280 мест в эксплуатацию</t>
  </si>
  <si>
    <t xml:space="preserve">7. Строительство многофункционального культурного центра в территориальном округе Майская горка </t>
  </si>
  <si>
    <t>В 2017 году проектирование объекта, в 2019 году - ввод объекта в эксплуатацию</t>
  </si>
  <si>
    <t>8. Строительство физкультурно-оздоровительного комплекса с ледовым катком в территориальном округе Майская горка</t>
  </si>
  <si>
    <t>V. Обеспечение земельных участков коммунальной и инженерной инфраструктурой для жилищного строительства</t>
  </si>
  <si>
    <t>Обеспечение коммунальной и инженерной инфраструктурой земельных участков площадью 2,09 га</t>
  </si>
  <si>
    <t>городской бюджет, в т.ч. субсидия МБУ "Стройсервис"</t>
  </si>
  <si>
    <t>Обеспечение коммунальной и инженерной инфраструктурой позволит в дальнейшем продолжить строительство многоквартирных домов</t>
  </si>
  <si>
    <t>В 2017 году ввод объектов в эксплуатацию производительностью 3200 куб.м/сутки</t>
  </si>
  <si>
    <t>VI. Обеспечение комплексного решения вопросов, связанных с развитием коммунальной и инженерной инфраструктуры, и улучшение внешнего облика территории города Архангельска</t>
  </si>
  <si>
    <t>1. Благоустройство территории Петровского сквера</t>
  </si>
  <si>
    <t>Реализация проекта по благоустройству  на территории 23 000 кв. м.</t>
  </si>
  <si>
    <t>внебюджетные средства</t>
  </si>
  <si>
    <t>2.Строительство парка отдыха  в Ломоносовском территориальном округе по ул. 23-й Гвардейской дивизии</t>
  </si>
  <si>
    <t>В 2017 году проектирование объекта, в 2017 году - ввод объекта в эксплуатацию</t>
  </si>
  <si>
    <t>ИТОГО</t>
  </si>
  <si>
    <t>Департамент транспорта, строительства  и городской инфраструктуры Администрации муниципального образования "Город Архангельск" (департамент городского хозяйства Администрации муниципального образования "Город Архангельск", служба заместителя мэра города по городскому хозяйству)</t>
  </si>
  <si>
    <t>Департамент транспорта, строительства  и городской инфраструктуры Администрации муниципального образования "Город Архангельск"</t>
  </si>
  <si>
    <t>добавить 12 год</t>
  </si>
  <si>
    <t>провер цифру по факту</t>
  </si>
  <si>
    <t>округлена цифра 35714,5 до 35,714- по просьбе ДФ чтобы шли итоги по 19 году</t>
  </si>
  <si>
    <t>Департамент городского хозяйства Администрации муниципального образования "Город Архангельск"/департамент транспорта, строительства  и городской инфраструктуры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</si>
  <si>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Архангельск"/департамент транспорта, строительства  и городской инфраструктуры Администрации муниципального образования "Город Архангельск" (служба заместителя мэра города по городскому хозяйству)</t>
  </si>
  <si>
    <t>Департамент городского хозяйства Администрации муниципального образования "Город Архангельск"/ департамент транспорта, строительства  и городской инфраструктуры Администрации муниципального образования "Город Архангельск"</t>
  </si>
  <si>
    <t>к постановлению Администрации</t>
  </si>
  <si>
    <t>муниципального образования</t>
  </si>
  <si>
    <t>"Город Архангельск"</t>
  </si>
  <si>
    <t>"ПРИЛОЖЕНИЕ № 1</t>
  </si>
  <si>
    <t>ПЕРЕЧЕНЬ</t>
  </si>
  <si>
    <t>1. Строительство автомобильной дороги по проезду Сибиряковцев, 
в обход областной больницы г. Архангельска</t>
  </si>
  <si>
    <t>4. Строительство автомобильной дороги
по ул. Выучейского, 
от пр. Ломоносова 
до ул. Воскресенской</t>
  </si>
  <si>
    <t>5. Благоустройство территории по проспекту Троицкому 
в г. Архангельске</t>
  </si>
  <si>
    <t>6. Реконструкция 
пр. Ленинградского, 
от ул. Первомайской 
до ул. Смольный Буян</t>
  </si>
  <si>
    <t>7. Реконструкция 
пр. Ломоносова, от 
ул. Смольный Буян до 
ул. Выучейского</t>
  </si>
  <si>
    <t>9. Реконструкция  
ул. Советской и 
ул. Таймырской с расширением до 4 полос по всей протяженности, устройство кольцевой развязки в районе съезда с Кузнечевского мостового перехода в районе 
ул. Валявкина</t>
  </si>
  <si>
    <t xml:space="preserve">12. Строительство транспортной связи 
ул. Тимме Я. и 
ул. Карпогорской </t>
  </si>
  <si>
    <t xml:space="preserve">13. Строительство 
ул. Смольный Буян на участке от ул. Тимме Я. до Окружного шоссе </t>
  </si>
  <si>
    <t>3. Строительство причала на о. Хабарка в Соломбальском территориальном округе
г. Архангельска</t>
  </si>
  <si>
    <t>1. Строительство детского комбината в 1 микрорайоне территориального округа Майская горка в
г. Архангельске</t>
  </si>
  <si>
    <t>2. Строительство школы в Цигломенском территориальном округе 
г. Архангельска</t>
  </si>
  <si>
    <t>3. Приобретение доли в праве общедолевой собственности здания детских яслей по 
ул. Добролюбова, 19 
после реконструкции</t>
  </si>
  <si>
    <t>1. Обеспечение земельных участков коммунальной 
и инженерной инфраструктурой для строительства много-
квартирных домов 
по ул. Конзихинской</t>
  </si>
  <si>
    <t>2. Обеспечение земельных участков (строительство) коммунальной и инженерной инфраструктурой для строительства много-квартирных домов по 
ул. Цигломенской</t>
  </si>
  <si>
    <t>3. Обеспечение земельных участков дорожной инфраструктурой для строительства многоквартирных домов 
в VII жилом районе 
(ул. Стрелковая - 
ул. Карпогорская, 
длиной 1650 м)</t>
  </si>
  <si>
    <t>4. Реконструкция водоочистных сооружений по ул. Кирпичного завода, 22, корп. 1 в Цигломенском территориальном округе 
г. Архангельска</t>
  </si>
  <si>
    <t>________________</t>
  </si>
  <si>
    <t>".</t>
  </si>
  <si>
    <t xml:space="preserve">ПРИЛОЖЕНИЕ </t>
  </si>
  <si>
    <t>2. Капитальный ремонт Ленинградского проспекта на участке от Окружного шоссе до ул. Белогорской, ул. Белогорской 
и ул. Силикатчиков</t>
  </si>
  <si>
    <t>2. Реконструкция автомобильной дороги по пр. Обводный канал на участке от ул. Шабалина 
до ул. Смольный Буян 
в г. Архангельске</t>
  </si>
  <si>
    <t>3. Реконструкция  автомобильной дороги 
по пр. Московский на участке от ул. Смольный Буян до ул. ПавлаУсова 
в г. Архангельске</t>
  </si>
  <si>
    <t>8. Строительство 
пр. Московский на участке от ул. Прокопия Галушина до ул. Энтузиастов</t>
  </si>
  <si>
    <t xml:space="preserve">10. Строительство транспортной развязки в разных уровнях на пересечении ул. Смольный Буян и пр. Обводный канал </t>
  </si>
  <si>
    <t>В 2018-2019 годах разработка проекта</t>
  </si>
  <si>
    <t>14. Реконструкция автомобильной дороги по пр. Советских космонавтов на участке от ул. Розы Люксембург до ул. Воскресенской</t>
  </si>
  <si>
    <t>Всего 
по разделу III</t>
  </si>
  <si>
    <t>Ввод в эксплуатацию в 2012 ггоду здания детского комбината на 210 мест</t>
  </si>
  <si>
    <t>Всего
 по разделу IV</t>
  </si>
  <si>
    <t>6. Строительство детского сада на 280 мест в 7 микрорайоне территориального округа Майская горка 
г. Архангельска</t>
  </si>
  <si>
    <t>Ввод в эксплуатацию 
1650 м в 2017 году</t>
  </si>
  <si>
    <t>Всего 
по разделу V</t>
  </si>
  <si>
    <t>Всего 
по разделу VI</t>
  </si>
  <si>
    <t>Всего 
по разделу I</t>
  </si>
  <si>
    <t>Всего 
по разделу II</t>
  </si>
  <si>
    <t>от 03.02.2017 №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</si>
</sst>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164" fontId="6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/>
    <xf numFmtId="164" fontId="10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0" fillId="0" borderId="0" xfId="0" applyAlignment="1"/>
    <xf numFmtId="0" fontId="8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5"/>
  <sheetViews>
    <sheetView tabSelected="1" view="pageBreakPreview" zoomScale="60" zoomScaleNormal="100" workbookViewId="0">
      <selection activeCell="F8" sqref="F8"/>
    </sheetView>
  </sheetViews>
  <sheetFormatPr defaultRowHeight="14.4" x14ac:dyDescent="0.3"/>
  <cols>
    <col min="1" max="1" width="18.44140625" style="13" customWidth="1"/>
    <col min="2" max="2" width="9.109375" style="13"/>
    <col min="3" max="3" width="14.44140625" style="13" customWidth="1"/>
    <col min="4" max="4" width="15.5546875" style="13" customWidth="1"/>
    <col min="5" max="5" width="9.109375" style="25"/>
    <col min="6" max="13" width="9.109375" style="13"/>
    <col min="14" max="14" width="8.6640625" style="13" customWidth="1"/>
    <col min="15" max="15" width="19.109375" style="27" customWidth="1"/>
    <col min="16" max="17" width="8.88671875" hidden="1" customWidth="1"/>
  </cols>
  <sheetData>
    <row r="1" spans="1:17" x14ac:dyDescent="0.3">
      <c r="M1" s="61" t="s">
        <v>112</v>
      </c>
      <c r="N1" s="60"/>
      <c r="O1" s="60"/>
    </row>
    <row r="2" spans="1:17" x14ac:dyDescent="0.3">
      <c r="M2" s="61" t="s">
        <v>89</v>
      </c>
      <c r="N2" s="60"/>
      <c r="O2" s="60"/>
      <c r="P2" s="60"/>
      <c r="Q2" s="60"/>
    </row>
    <row r="3" spans="1:17" x14ac:dyDescent="0.3">
      <c r="M3" s="61" t="s">
        <v>90</v>
      </c>
      <c r="N3" s="60"/>
      <c r="O3" s="60"/>
      <c r="P3" s="60"/>
      <c r="Q3" s="60"/>
    </row>
    <row r="4" spans="1:17" x14ac:dyDescent="0.3">
      <c r="M4" s="61" t="s">
        <v>91</v>
      </c>
      <c r="N4" s="60"/>
      <c r="O4" s="60"/>
      <c r="P4" s="60"/>
      <c r="Q4" s="60"/>
    </row>
    <row r="5" spans="1:17" x14ac:dyDescent="0.3">
      <c r="M5" s="61" t="s">
        <v>129</v>
      </c>
      <c r="N5" s="60"/>
      <c r="O5" s="60"/>
      <c r="P5" s="60"/>
      <c r="Q5" s="60"/>
    </row>
    <row r="7" spans="1:17" x14ac:dyDescent="0.3">
      <c r="M7" s="61" t="s">
        <v>92</v>
      </c>
      <c r="N7" s="60"/>
      <c r="O7" s="60"/>
      <c r="P7" s="60"/>
      <c r="Q7" s="60"/>
    </row>
    <row r="8" spans="1:17" x14ac:dyDescent="0.3">
      <c r="M8" s="61" t="s">
        <v>0</v>
      </c>
      <c r="N8" s="60"/>
      <c r="O8" s="60"/>
      <c r="P8" s="60"/>
      <c r="Q8" s="60"/>
    </row>
    <row r="9" spans="1:17" x14ac:dyDescent="0.3">
      <c r="M9" s="61" t="s">
        <v>1</v>
      </c>
      <c r="N9" s="60"/>
      <c r="O9" s="60"/>
      <c r="P9" s="60"/>
      <c r="Q9" s="60"/>
    </row>
    <row r="10" spans="1:17" x14ac:dyDescent="0.3">
      <c r="M10" s="61" t="s">
        <v>2</v>
      </c>
      <c r="N10" s="60"/>
      <c r="O10" s="60"/>
      <c r="P10" s="60"/>
      <c r="Q10" s="60"/>
    </row>
    <row r="11" spans="1:17" x14ac:dyDescent="0.3">
      <c r="M11" s="61" t="s">
        <v>3</v>
      </c>
      <c r="N11" s="60"/>
      <c r="O11" s="60"/>
      <c r="P11" s="60"/>
      <c r="Q11" s="60"/>
    </row>
    <row r="12" spans="1:17" x14ac:dyDescent="0.3">
      <c r="A12" s="26"/>
    </row>
    <row r="13" spans="1:17" x14ac:dyDescent="0.3">
      <c r="A13" s="45" t="s">
        <v>93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7" x14ac:dyDescent="0.3">
      <c r="A14" s="45" t="s">
        <v>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7" x14ac:dyDescent="0.3">
      <c r="A15" s="45" t="s">
        <v>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7" x14ac:dyDescent="0.3">
      <c r="A16" s="45" t="s">
        <v>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15" x14ac:dyDescent="0.25">
      <c r="A17" s="28"/>
    </row>
    <row r="18" spans="1:15" ht="15.75" customHeight="1" x14ac:dyDescent="0.3">
      <c r="A18" s="42" t="s">
        <v>6</v>
      </c>
      <c r="B18" s="42" t="s">
        <v>7</v>
      </c>
      <c r="C18" s="42"/>
      <c r="D18" s="42" t="s">
        <v>8</v>
      </c>
      <c r="E18" s="42" t="s">
        <v>9</v>
      </c>
      <c r="F18" s="42"/>
      <c r="G18" s="42"/>
      <c r="H18" s="42"/>
      <c r="I18" s="42"/>
      <c r="J18" s="42"/>
      <c r="K18" s="42"/>
      <c r="L18" s="42"/>
      <c r="M18" s="42"/>
      <c r="N18" s="42"/>
      <c r="O18" s="42" t="s">
        <v>10</v>
      </c>
    </row>
    <row r="19" spans="1:15" x14ac:dyDescent="0.3">
      <c r="A19" s="42"/>
      <c r="B19" s="42"/>
      <c r="C19" s="42"/>
      <c r="D19" s="42"/>
      <c r="E19" s="29" t="s">
        <v>11</v>
      </c>
      <c r="F19" s="14" t="s">
        <v>12</v>
      </c>
      <c r="G19" s="14" t="s">
        <v>13</v>
      </c>
      <c r="H19" s="14" t="s">
        <v>14</v>
      </c>
      <c r="I19" s="14" t="s">
        <v>15</v>
      </c>
      <c r="J19" s="14" t="s">
        <v>16</v>
      </c>
      <c r="K19" s="14" t="s">
        <v>17</v>
      </c>
      <c r="L19" s="14" t="s">
        <v>18</v>
      </c>
      <c r="M19" s="14" t="s">
        <v>19</v>
      </c>
      <c r="N19" s="14" t="s">
        <v>20</v>
      </c>
      <c r="O19" s="42"/>
    </row>
    <row r="20" spans="1:15" ht="15" x14ac:dyDescent="0.25">
      <c r="A20" s="14">
        <v>1</v>
      </c>
      <c r="B20" s="42">
        <v>2</v>
      </c>
      <c r="C20" s="42"/>
      <c r="D20" s="14">
        <v>3</v>
      </c>
      <c r="E20" s="29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>
        <v>10</v>
      </c>
      <c r="L20" s="14">
        <v>11</v>
      </c>
      <c r="M20" s="14">
        <v>12</v>
      </c>
      <c r="N20" s="14">
        <v>13</v>
      </c>
      <c r="O20" s="14">
        <v>14</v>
      </c>
    </row>
    <row r="21" spans="1:15" ht="20.25" customHeight="1" x14ac:dyDescent="0.3">
      <c r="A21" s="42" t="s">
        <v>21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29.25" customHeight="1" x14ac:dyDescent="0.3">
      <c r="A22" s="42" t="s">
        <v>94</v>
      </c>
      <c r="B22" s="42" t="s">
        <v>22</v>
      </c>
      <c r="C22" s="42"/>
      <c r="D22" s="14" t="s">
        <v>23</v>
      </c>
      <c r="E22" s="4">
        <f>E25</f>
        <v>5.42</v>
      </c>
      <c r="F22" s="4">
        <f t="shared" ref="F22:G22" si="0">F25</f>
        <v>2.8879999999999999</v>
      </c>
      <c r="G22" s="4">
        <f t="shared" si="0"/>
        <v>2.532</v>
      </c>
      <c r="H22" s="2" t="s">
        <v>24</v>
      </c>
      <c r="I22" s="2" t="s">
        <v>24</v>
      </c>
      <c r="J22" s="2" t="s">
        <v>24</v>
      </c>
      <c r="K22" s="2" t="s">
        <v>24</v>
      </c>
      <c r="L22" s="2" t="s">
        <v>24</v>
      </c>
      <c r="M22" s="2" t="s">
        <v>24</v>
      </c>
      <c r="N22" s="2" t="s">
        <v>24</v>
      </c>
      <c r="O22" s="42" t="s">
        <v>25</v>
      </c>
    </row>
    <row r="23" spans="1:15" ht="15.75" customHeight="1" x14ac:dyDescent="0.3">
      <c r="A23" s="42"/>
      <c r="B23" s="42"/>
      <c r="C23" s="42"/>
      <c r="D23" s="14" t="s">
        <v>26</v>
      </c>
      <c r="E23" s="4"/>
      <c r="F23" s="2"/>
      <c r="G23" s="2"/>
      <c r="H23" s="2"/>
      <c r="I23" s="2"/>
      <c r="J23" s="2"/>
      <c r="K23" s="2"/>
      <c r="L23" s="2"/>
      <c r="M23" s="2"/>
      <c r="N23" s="2"/>
      <c r="O23" s="42"/>
    </row>
    <row r="24" spans="1:15" ht="15.75" customHeight="1" x14ac:dyDescent="0.3">
      <c r="A24" s="42"/>
      <c r="B24" s="42"/>
      <c r="C24" s="42"/>
      <c r="D24" s="14" t="s">
        <v>27</v>
      </c>
      <c r="E24" s="4" t="s">
        <v>24</v>
      </c>
      <c r="F24" s="2" t="s">
        <v>24</v>
      </c>
      <c r="G24" s="2" t="s">
        <v>24</v>
      </c>
      <c r="H24" s="2" t="s">
        <v>24</v>
      </c>
      <c r="I24" s="2" t="s">
        <v>24</v>
      </c>
      <c r="J24" s="2" t="s">
        <v>24</v>
      </c>
      <c r="K24" s="2" t="s">
        <v>24</v>
      </c>
      <c r="L24" s="2" t="s">
        <v>24</v>
      </c>
      <c r="M24" s="2" t="s">
        <v>24</v>
      </c>
      <c r="N24" s="2" t="s">
        <v>24</v>
      </c>
      <c r="O24" s="42"/>
    </row>
    <row r="25" spans="1:15" ht="21.75" customHeight="1" x14ac:dyDescent="0.3">
      <c r="A25" s="42"/>
      <c r="B25" s="42"/>
      <c r="C25" s="42"/>
      <c r="D25" s="14" t="s">
        <v>28</v>
      </c>
      <c r="E25" s="4">
        <v>5.42</v>
      </c>
      <c r="F25" s="2">
        <v>2.8879999999999999</v>
      </c>
      <c r="G25" s="2">
        <v>2.532</v>
      </c>
      <c r="H25" s="2" t="s">
        <v>24</v>
      </c>
      <c r="I25" s="2" t="s">
        <v>24</v>
      </c>
      <c r="J25" s="2" t="s">
        <v>24</v>
      </c>
      <c r="K25" s="2" t="s">
        <v>24</v>
      </c>
      <c r="L25" s="2" t="s">
        <v>24</v>
      </c>
      <c r="M25" s="2" t="s">
        <v>24</v>
      </c>
      <c r="N25" s="2" t="s">
        <v>24</v>
      </c>
      <c r="O25" s="42"/>
    </row>
    <row r="26" spans="1:15" ht="82.5" customHeight="1" x14ac:dyDescent="0.3">
      <c r="A26" s="42" t="s">
        <v>114</v>
      </c>
      <c r="B26" s="42" t="s">
        <v>81</v>
      </c>
      <c r="C26" s="42"/>
      <c r="D26" s="14" t="s">
        <v>23</v>
      </c>
      <c r="E26" s="4">
        <f>E28+E29</f>
        <v>376.09300000000002</v>
      </c>
      <c r="F26" s="4">
        <f>F29</f>
        <v>1.8520000000000001</v>
      </c>
      <c r="G26" s="4">
        <f>G29</f>
        <v>0.5</v>
      </c>
      <c r="H26" s="4">
        <f t="shared" ref="H26:I26" si="1">H29</f>
        <v>2.5499999999999998</v>
      </c>
      <c r="I26" s="4">
        <f t="shared" si="1"/>
        <v>0.107</v>
      </c>
      <c r="J26" s="4" t="s">
        <v>24</v>
      </c>
      <c r="K26" s="4" t="s">
        <v>24</v>
      </c>
      <c r="L26" s="4">
        <f t="shared" ref="L26:M26" si="2">L28+L29</f>
        <v>185.542</v>
      </c>
      <c r="M26" s="4">
        <f t="shared" si="2"/>
        <v>185.542</v>
      </c>
      <c r="N26" s="4" t="s">
        <v>24</v>
      </c>
      <c r="O26" s="42" t="s">
        <v>29</v>
      </c>
    </row>
    <row r="27" spans="1:15" x14ac:dyDescent="0.3">
      <c r="A27" s="42"/>
      <c r="B27" s="42"/>
      <c r="C27" s="42"/>
      <c r="D27" s="14" t="s">
        <v>26</v>
      </c>
      <c r="E27" s="4"/>
      <c r="F27" s="2"/>
      <c r="G27" s="2"/>
      <c r="H27" s="2"/>
      <c r="I27" s="2"/>
      <c r="J27" s="2"/>
      <c r="K27" s="2"/>
      <c r="L27" s="2"/>
      <c r="M27" s="2"/>
      <c r="N27" s="2"/>
      <c r="O27" s="42"/>
    </row>
    <row r="28" spans="1:15" x14ac:dyDescent="0.3">
      <c r="A28" s="42"/>
      <c r="B28" s="42"/>
      <c r="C28" s="42"/>
      <c r="D28" s="14" t="s">
        <v>27</v>
      </c>
      <c r="E28" s="4">
        <f>SUM(L28:M28)</f>
        <v>352.084</v>
      </c>
      <c r="F28" s="2" t="s">
        <v>24</v>
      </c>
      <c r="G28" s="2" t="s">
        <v>24</v>
      </c>
      <c r="H28" s="2" t="s">
        <v>24</v>
      </c>
      <c r="I28" s="2" t="s">
        <v>24</v>
      </c>
      <c r="J28" s="2" t="s">
        <v>24</v>
      </c>
      <c r="K28" s="2" t="s">
        <v>24</v>
      </c>
      <c r="L28" s="2">
        <v>176.042</v>
      </c>
      <c r="M28" s="2">
        <v>176.042</v>
      </c>
      <c r="N28" s="2" t="s">
        <v>24</v>
      </c>
      <c r="O28" s="42"/>
    </row>
    <row r="29" spans="1:15" ht="29.25" customHeight="1" x14ac:dyDescent="0.3">
      <c r="A29" s="42"/>
      <c r="B29" s="42"/>
      <c r="C29" s="42"/>
      <c r="D29" s="14" t="s">
        <v>28</v>
      </c>
      <c r="E29" s="4">
        <f>SUM(F29:M29)</f>
        <v>24.009</v>
      </c>
      <c r="F29" s="2">
        <v>1.8520000000000001</v>
      </c>
      <c r="G29" s="2">
        <v>0.5</v>
      </c>
      <c r="H29" s="2">
        <v>2.5499999999999998</v>
      </c>
      <c r="I29" s="2">
        <v>0.107</v>
      </c>
      <c r="J29" s="2" t="s">
        <v>24</v>
      </c>
      <c r="K29" s="2" t="s">
        <v>24</v>
      </c>
      <c r="L29" s="2">
        <v>9.5</v>
      </c>
      <c r="M29" s="2">
        <v>9.5</v>
      </c>
      <c r="N29" s="2" t="s">
        <v>24</v>
      </c>
      <c r="O29" s="42"/>
    </row>
    <row r="30" spans="1:15" ht="87.75" customHeight="1" x14ac:dyDescent="0.3">
      <c r="A30" s="42" t="s">
        <v>115</v>
      </c>
      <c r="B30" s="42" t="s">
        <v>81</v>
      </c>
      <c r="C30" s="42"/>
      <c r="D30" s="14" t="s">
        <v>23</v>
      </c>
      <c r="E30" s="4">
        <f>E32+E33</f>
        <v>277.46000000000004</v>
      </c>
      <c r="F30" s="4">
        <f>F33</f>
        <v>3</v>
      </c>
      <c r="G30" s="4">
        <f>G33</f>
        <v>1.502</v>
      </c>
      <c r="H30" s="4">
        <f t="shared" ref="H30:I30" si="3">H33</f>
        <v>0.48499999999999999</v>
      </c>
      <c r="I30" s="4">
        <f t="shared" si="3"/>
        <v>0.70499999999999996</v>
      </c>
      <c r="J30" s="4" t="s">
        <v>24</v>
      </c>
      <c r="K30" s="4" t="s">
        <v>24</v>
      </c>
      <c r="L30" s="4">
        <f t="shared" ref="L30:M30" si="4">L32+L33</f>
        <v>144.08799999999999</v>
      </c>
      <c r="M30" s="4">
        <f t="shared" si="4"/>
        <v>127.68</v>
      </c>
      <c r="N30" s="2" t="s">
        <v>24</v>
      </c>
      <c r="O30" s="42" t="s">
        <v>30</v>
      </c>
    </row>
    <row r="31" spans="1:15" ht="15.75" customHeight="1" x14ac:dyDescent="0.3">
      <c r="A31" s="42"/>
      <c r="B31" s="42"/>
      <c r="C31" s="42"/>
      <c r="D31" s="14" t="s">
        <v>26</v>
      </c>
      <c r="E31" s="4"/>
      <c r="F31" s="2"/>
      <c r="G31" s="2"/>
      <c r="H31" s="2"/>
      <c r="I31" s="2"/>
      <c r="J31" s="2"/>
      <c r="K31" s="2"/>
      <c r="L31" s="2"/>
      <c r="M31" s="2"/>
      <c r="N31" s="2"/>
      <c r="O31" s="42"/>
    </row>
    <row r="32" spans="1:15" ht="15.75" customHeight="1" x14ac:dyDescent="0.3">
      <c r="A32" s="42"/>
      <c r="B32" s="42"/>
      <c r="C32" s="42"/>
      <c r="D32" s="14" t="s">
        <v>27</v>
      </c>
      <c r="E32" s="4">
        <f>SUM(L32:M32)</f>
        <v>258.26800000000003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>
        <v>137.08799999999999</v>
      </c>
      <c r="M32" s="2">
        <v>121.18</v>
      </c>
      <c r="N32" s="2" t="s">
        <v>24</v>
      </c>
      <c r="O32" s="42"/>
    </row>
    <row r="33" spans="1:19" ht="15.75" customHeight="1" x14ac:dyDescent="0.3">
      <c r="A33" s="42"/>
      <c r="B33" s="42"/>
      <c r="C33" s="42"/>
      <c r="D33" s="14" t="s">
        <v>28</v>
      </c>
      <c r="E33" s="4">
        <f>F33+G33+H33+I33+L33+M33</f>
        <v>19.192</v>
      </c>
      <c r="F33" s="2">
        <v>3</v>
      </c>
      <c r="G33" s="2">
        <v>1.502</v>
      </c>
      <c r="H33" s="2">
        <v>0.48499999999999999</v>
      </c>
      <c r="I33" s="2">
        <v>0.70499999999999996</v>
      </c>
      <c r="J33" s="2" t="s">
        <v>24</v>
      </c>
      <c r="K33" s="2" t="s">
        <v>24</v>
      </c>
      <c r="L33" s="2">
        <v>7</v>
      </c>
      <c r="M33" s="2">
        <v>6.5</v>
      </c>
      <c r="N33" s="2" t="s">
        <v>24</v>
      </c>
      <c r="O33" s="42"/>
    </row>
    <row r="34" spans="1:19" ht="15.75" customHeight="1" x14ac:dyDescent="0.3">
      <c r="A34" s="42" t="s">
        <v>95</v>
      </c>
      <c r="B34" s="42" t="s">
        <v>22</v>
      </c>
      <c r="C34" s="42"/>
      <c r="D34" s="14" t="s">
        <v>23</v>
      </c>
      <c r="E34" s="4">
        <f>E36+E37</f>
        <v>723.774</v>
      </c>
      <c r="F34" s="4">
        <f>F36+F37</f>
        <v>302.952</v>
      </c>
      <c r="G34" s="4">
        <f>G36+G37</f>
        <v>420.822</v>
      </c>
      <c r="H34" s="2" t="s">
        <v>24</v>
      </c>
      <c r="I34" s="2" t="s">
        <v>24</v>
      </c>
      <c r="J34" s="2" t="s">
        <v>24</v>
      </c>
      <c r="K34" s="2" t="s">
        <v>24</v>
      </c>
      <c r="L34" s="2" t="s">
        <v>24</v>
      </c>
      <c r="M34" s="2" t="s">
        <v>24</v>
      </c>
      <c r="N34" s="2" t="s">
        <v>24</v>
      </c>
      <c r="O34" s="42" t="s">
        <v>31</v>
      </c>
    </row>
    <row r="35" spans="1:19" x14ac:dyDescent="0.3">
      <c r="A35" s="42"/>
      <c r="B35" s="42"/>
      <c r="C35" s="42"/>
      <c r="D35" s="14" t="s">
        <v>26</v>
      </c>
      <c r="E35" s="4"/>
      <c r="F35" s="2"/>
      <c r="G35" s="2"/>
      <c r="H35" s="2"/>
      <c r="I35" s="2"/>
      <c r="J35" s="2"/>
      <c r="K35" s="2"/>
      <c r="L35" s="2"/>
      <c r="M35" s="2"/>
      <c r="N35" s="2"/>
      <c r="O35" s="42"/>
    </row>
    <row r="36" spans="1:19" x14ac:dyDescent="0.3">
      <c r="A36" s="42"/>
      <c r="B36" s="42"/>
      <c r="C36" s="42"/>
      <c r="D36" s="18" t="s">
        <v>27</v>
      </c>
      <c r="E36" s="19">
        <f>F36+G36</f>
        <v>673.07100000000003</v>
      </c>
      <c r="F36" s="9">
        <v>283.75200000000001</v>
      </c>
      <c r="G36" s="9">
        <v>389.31900000000002</v>
      </c>
      <c r="H36" s="9" t="s">
        <v>24</v>
      </c>
      <c r="I36" s="9" t="s">
        <v>24</v>
      </c>
      <c r="J36" s="9" t="s">
        <v>24</v>
      </c>
      <c r="K36" s="9" t="s">
        <v>24</v>
      </c>
      <c r="L36" s="9" t="s">
        <v>24</v>
      </c>
      <c r="M36" s="9" t="s">
        <v>24</v>
      </c>
      <c r="N36" s="9" t="s">
        <v>24</v>
      </c>
      <c r="O36" s="42"/>
    </row>
    <row r="37" spans="1:19" ht="15" customHeight="1" x14ac:dyDescent="0.3">
      <c r="A37" s="42"/>
      <c r="B37" s="42"/>
      <c r="C37" s="46"/>
      <c r="D37" s="20" t="s">
        <v>32</v>
      </c>
      <c r="E37" s="19">
        <f t="shared" ref="E37" si="5">F37+G37</f>
        <v>50.703000000000003</v>
      </c>
      <c r="F37" s="10">
        <v>19.2</v>
      </c>
      <c r="G37" s="9">
        <v>31.503</v>
      </c>
      <c r="H37" s="10" t="s">
        <v>24</v>
      </c>
      <c r="I37" s="9" t="s">
        <v>24</v>
      </c>
      <c r="J37" s="10" t="s">
        <v>24</v>
      </c>
      <c r="K37" s="9" t="s">
        <v>24</v>
      </c>
      <c r="L37" s="10" t="s">
        <v>24</v>
      </c>
      <c r="M37" s="9" t="s">
        <v>24</v>
      </c>
      <c r="N37" s="21" t="s">
        <v>24</v>
      </c>
      <c r="O37" s="43"/>
    </row>
    <row r="38" spans="1:19" ht="20.25" customHeight="1" x14ac:dyDescent="0.3">
      <c r="A38" s="42"/>
      <c r="B38" s="42"/>
      <c r="C38" s="46"/>
      <c r="D38" s="22" t="s">
        <v>33</v>
      </c>
      <c r="E38" s="16">
        <f>G38</f>
        <v>3.464</v>
      </c>
      <c r="F38" s="30" t="s">
        <v>24</v>
      </c>
      <c r="G38" s="12">
        <v>3.464</v>
      </c>
      <c r="H38" s="11" t="s">
        <v>24</v>
      </c>
      <c r="I38" s="12" t="s">
        <v>24</v>
      </c>
      <c r="J38" s="11" t="s">
        <v>24</v>
      </c>
      <c r="K38" s="12" t="s">
        <v>24</v>
      </c>
      <c r="L38" s="11" t="s">
        <v>24</v>
      </c>
      <c r="M38" s="12" t="s">
        <v>24</v>
      </c>
      <c r="N38" s="23" t="s">
        <v>24</v>
      </c>
      <c r="O38" s="43"/>
    </row>
    <row r="39" spans="1:19" s="1" customFormat="1" ht="20.25" customHeight="1" x14ac:dyDescent="0.3">
      <c r="A39" s="42" t="s">
        <v>96</v>
      </c>
      <c r="B39" s="42" t="s">
        <v>34</v>
      </c>
      <c r="C39" s="42"/>
      <c r="D39" s="15" t="s">
        <v>23</v>
      </c>
      <c r="E39" s="16">
        <f>E41+E42</f>
        <v>39.622</v>
      </c>
      <c r="F39" s="12">
        <f>F41+F42</f>
        <v>11.485999999999999</v>
      </c>
      <c r="G39" s="16">
        <f>G41+G42</f>
        <v>25.589000000000002</v>
      </c>
      <c r="H39" s="16">
        <f>H41</f>
        <v>1.2989999999999999</v>
      </c>
      <c r="I39" s="16">
        <f>I42</f>
        <v>1.248</v>
      </c>
      <c r="J39" s="12" t="s">
        <v>24</v>
      </c>
      <c r="K39" s="12" t="s">
        <v>24</v>
      </c>
      <c r="L39" s="12" t="s">
        <v>24</v>
      </c>
      <c r="M39" s="12" t="s">
        <v>24</v>
      </c>
      <c r="N39" s="12" t="s">
        <v>24</v>
      </c>
      <c r="O39" s="42" t="s">
        <v>35</v>
      </c>
    </row>
    <row r="40" spans="1:19" s="1" customFormat="1" ht="11.25" customHeight="1" x14ac:dyDescent="0.3">
      <c r="A40" s="42"/>
      <c r="B40" s="42"/>
      <c r="C40" s="42"/>
      <c r="D40" s="14" t="s">
        <v>26</v>
      </c>
      <c r="E40" s="4"/>
      <c r="F40" s="2"/>
      <c r="G40" s="2"/>
      <c r="H40" s="2"/>
      <c r="I40" s="2"/>
      <c r="J40" s="2"/>
      <c r="K40" s="2"/>
      <c r="L40" s="17"/>
      <c r="M40" s="2"/>
      <c r="N40" s="2"/>
      <c r="O40" s="42"/>
    </row>
    <row r="41" spans="1:19" s="1" customFormat="1" x14ac:dyDescent="0.3">
      <c r="A41" s="42"/>
      <c r="B41" s="42"/>
      <c r="C41" s="42"/>
      <c r="D41" s="18" t="s">
        <v>27</v>
      </c>
      <c r="E41" s="19">
        <f>G41+H41+F41</f>
        <v>37.628999999999998</v>
      </c>
      <c r="F41" s="9">
        <v>11.375999999999999</v>
      </c>
      <c r="G41" s="9">
        <v>24.954000000000001</v>
      </c>
      <c r="H41" s="9">
        <v>1.2989999999999999</v>
      </c>
      <c r="I41" s="9" t="s">
        <v>24</v>
      </c>
      <c r="J41" s="9" t="s">
        <v>24</v>
      </c>
      <c r="K41" s="9" t="s">
        <v>24</v>
      </c>
      <c r="L41" s="9" t="s">
        <v>24</v>
      </c>
      <c r="M41" s="9" t="s">
        <v>24</v>
      </c>
      <c r="N41" s="9" t="s">
        <v>24</v>
      </c>
      <c r="O41" s="42"/>
    </row>
    <row r="42" spans="1:19" s="1" customFormat="1" ht="15" customHeight="1" x14ac:dyDescent="0.3">
      <c r="A42" s="42"/>
      <c r="B42" s="42"/>
      <c r="C42" s="46"/>
      <c r="D42" s="20" t="s">
        <v>32</v>
      </c>
      <c r="E42" s="19">
        <f>G42+I42+F42</f>
        <v>1.9930000000000001</v>
      </c>
      <c r="F42" s="10">
        <v>0.11</v>
      </c>
      <c r="G42" s="9">
        <v>0.63500000000000001</v>
      </c>
      <c r="H42" s="10" t="s">
        <v>24</v>
      </c>
      <c r="I42" s="9">
        <v>1.248</v>
      </c>
      <c r="J42" s="10" t="s">
        <v>24</v>
      </c>
      <c r="K42" s="9" t="s">
        <v>24</v>
      </c>
      <c r="L42" s="10" t="s">
        <v>24</v>
      </c>
      <c r="M42" s="9" t="s">
        <v>24</v>
      </c>
      <c r="N42" s="21" t="s">
        <v>24</v>
      </c>
      <c r="O42" s="43"/>
    </row>
    <row r="43" spans="1:19" s="1" customFormat="1" ht="23.25" customHeight="1" x14ac:dyDescent="0.3">
      <c r="A43" s="42"/>
      <c r="B43" s="42"/>
      <c r="C43" s="46"/>
      <c r="D43" s="22" t="s">
        <v>33</v>
      </c>
      <c r="E43" s="16">
        <f>G43</f>
        <v>0.26</v>
      </c>
      <c r="F43" s="11" t="s">
        <v>24</v>
      </c>
      <c r="G43" s="12">
        <v>0.26</v>
      </c>
      <c r="H43" s="11" t="s">
        <v>24</v>
      </c>
      <c r="I43" s="12" t="s">
        <v>24</v>
      </c>
      <c r="J43" s="11" t="s">
        <v>24</v>
      </c>
      <c r="K43" s="12" t="s">
        <v>24</v>
      </c>
      <c r="L43" s="11" t="s">
        <v>24</v>
      </c>
      <c r="M43" s="12" t="s">
        <v>24</v>
      </c>
      <c r="N43" s="23" t="s">
        <v>24</v>
      </c>
      <c r="O43" s="43"/>
      <c r="Q43" s="8" t="s">
        <v>83</v>
      </c>
      <c r="R43" s="8"/>
      <c r="S43" s="8"/>
    </row>
    <row r="44" spans="1:19" ht="36" customHeight="1" x14ac:dyDescent="0.3">
      <c r="A44" s="42" t="s">
        <v>97</v>
      </c>
      <c r="B44" s="42" t="s">
        <v>36</v>
      </c>
      <c r="C44" s="42"/>
      <c r="D44" s="15" t="s">
        <v>23</v>
      </c>
      <c r="E44" s="16">
        <f>J44</f>
        <v>8.8149999999999995</v>
      </c>
      <c r="F44" s="12" t="s">
        <v>24</v>
      </c>
      <c r="G44" s="12" t="s">
        <v>24</v>
      </c>
      <c r="H44" s="12" t="s">
        <v>24</v>
      </c>
      <c r="I44" s="12" t="s">
        <v>24</v>
      </c>
      <c r="J44" s="16">
        <f>J46</f>
        <v>8.8149999999999995</v>
      </c>
      <c r="K44" s="12" t="s">
        <v>24</v>
      </c>
      <c r="L44" s="12" t="s">
        <v>24</v>
      </c>
      <c r="M44" s="12" t="s">
        <v>24</v>
      </c>
      <c r="N44" s="12" t="s">
        <v>24</v>
      </c>
      <c r="O44" s="42" t="s">
        <v>37</v>
      </c>
      <c r="Q44" s="6"/>
      <c r="R44" s="6"/>
      <c r="S44" s="6"/>
    </row>
    <row r="45" spans="1:19" x14ac:dyDescent="0.3">
      <c r="A45" s="42"/>
      <c r="B45" s="42"/>
      <c r="C45" s="42"/>
      <c r="D45" s="14" t="s">
        <v>26</v>
      </c>
      <c r="E45" s="4"/>
      <c r="F45" s="2"/>
      <c r="G45" s="2"/>
      <c r="H45" s="2"/>
      <c r="I45" s="2"/>
      <c r="J45" s="2"/>
      <c r="K45" s="2"/>
      <c r="L45" s="2"/>
      <c r="M45" s="2"/>
      <c r="N45" s="2"/>
      <c r="O45" s="42"/>
      <c r="Q45" s="6"/>
      <c r="R45" s="6"/>
      <c r="S45" s="6"/>
    </row>
    <row r="46" spans="1:19" ht="30.6" x14ac:dyDescent="0.3">
      <c r="A46" s="42"/>
      <c r="B46" s="42"/>
      <c r="C46" s="42"/>
      <c r="D46" s="14" t="s">
        <v>28</v>
      </c>
      <c r="E46" s="4">
        <f>J46</f>
        <v>8.8149999999999995</v>
      </c>
      <c r="F46" s="2" t="s">
        <v>24</v>
      </c>
      <c r="G46" s="2" t="s">
        <v>24</v>
      </c>
      <c r="H46" s="2" t="s">
        <v>24</v>
      </c>
      <c r="I46" s="2" t="s">
        <v>24</v>
      </c>
      <c r="J46" s="2">
        <v>8.8149999999999995</v>
      </c>
      <c r="K46" s="2" t="s">
        <v>24</v>
      </c>
      <c r="L46" s="2" t="s">
        <v>24</v>
      </c>
      <c r="M46" s="2" t="s">
        <v>24</v>
      </c>
      <c r="N46" s="2" t="s">
        <v>24</v>
      </c>
      <c r="O46" s="42"/>
      <c r="Q46" s="7" t="s">
        <v>84</v>
      </c>
      <c r="R46" s="6"/>
      <c r="S46" s="6"/>
    </row>
    <row r="47" spans="1:19" ht="27" customHeight="1" x14ac:dyDescent="0.3">
      <c r="A47" s="42" t="s">
        <v>98</v>
      </c>
      <c r="B47" s="42" t="s">
        <v>36</v>
      </c>
      <c r="C47" s="42"/>
      <c r="D47" s="14" t="s">
        <v>23</v>
      </c>
      <c r="E47" s="4">
        <f>E49</f>
        <v>12.465</v>
      </c>
      <c r="F47" s="4"/>
      <c r="G47" s="2" t="s">
        <v>24</v>
      </c>
      <c r="H47" s="2" t="s">
        <v>24</v>
      </c>
      <c r="I47" s="2" t="s">
        <v>24</v>
      </c>
      <c r="J47" s="2" t="s">
        <v>24</v>
      </c>
      <c r="K47" s="4">
        <f>K49</f>
        <v>12.465</v>
      </c>
      <c r="L47" s="2" t="s">
        <v>24</v>
      </c>
      <c r="M47" s="2" t="s">
        <v>24</v>
      </c>
      <c r="N47" s="2" t="s">
        <v>24</v>
      </c>
      <c r="O47" s="42" t="s">
        <v>38</v>
      </c>
    </row>
    <row r="48" spans="1:19" x14ac:dyDescent="0.3">
      <c r="A48" s="42"/>
      <c r="B48" s="42"/>
      <c r="C48" s="42"/>
      <c r="D48" s="14" t="s">
        <v>26</v>
      </c>
      <c r="E48" s="4"/>
      <c r="F48" s="2"/>
      <c r="G48" s="2"/>
      <c r="H48" s="2"/>
      <c r="I48" s="2"/>
      <c r="J48" s="2"/>
      <c r="K48" s="2"/>
      <c r="L48" s="2"/>
      <c r="M48" s="2"/>
      <c r="N48" s="2"/>
      <c r="O48" s="42"/>
    </row>
    <row r="49" spans="1:15" x14ac:dyDescent="0.3">
      <c r="A49" s="42"/>
      <c r="B49" s="42"/>
      <c r="C49" s="42"/>
      <c r="D49" s="14" t="s">
        <v>28</v>
      </c>
      <c r="E49" s="4">
        <f>K49</f>
        <v>12.465</v>
      </c>
      <c r="F49" s="2"/>
      <c r="G49" s="2" t="s">
        <v>24</v>
      </c>
      <c r="H49" s="2" t="s">
        <v>24</v>
      </c>
      <c r="I49" s="2" t="s">
        <v>24</v>
      </c>
      <c r="J49" s="2" t="s">
        <v>24</v>
      </c>
      <c r="K49" s="2">
        <v>12.465</v>
      </c>
      <c r="L49" s="2" t="s">
        <v>24</v>
      </c>
      <c r="M49" s="2" t="s">
        <v>24</v>
      </c>
      <c r="N49" s="2" t="s">
        <v>24</v>
      </c>
      <c r="O49" s="42"/>
    </row>
    <row r="50" spans="1:15" ht="75" customHeight="1" x14ac:dyDescent="0.3">
      <c r="A50" s="42" t="s">
        <v>116</v>
      </c>
      <c r="B50" s="42" t="s">
        <v>86</v>
      </c>
      <c r="C50" s="42"/>
      <c r="D50" s="14" t="s">
        <v>23</v>
      </c>
      <c r="E50" s="4">
        <f>E52+E53</f>
        <v>482.72</v>
      </c>
      <c r="F50" s="4" t="s">
        <v>24</v>
      </c>
      <c r="G50" s="2" t="s">
        <v>24</v>
      </c>
      <c r="H50" s="2" t="s">
        <v>24</v>
      </c>
      <c r="I50" s="2" t="s">
        <v>24</v>
      </c>
      <c r="J50" s="2" t="s">
        <v>24</v>
      </c>
      <c r="K50" s="4">
        <f>K53</f>
        <v>4.72</v>
      </c>
      <c r="L50" s="4">
        <f>L53</f>
        <v>23</v>
      </c>
      <c r="M50" s="4">
        <f t="shared" ref="M50" si="6">M52+M53</f>
        <v>210.636</v>
      </c>
      <c r="N50" s="4">
        <f>N52+N53</f>
        <v>244.364</v>
      </c>
      <c r="O50" s="42" t="s">
        <v>39</v>
      </c>
    </row>
    <row r="51" spans="1:15" x14ac:dyDescent="0.3">
      <c r="A51" s="42"/>
      <c r="B51" s="42"/>
      <c r="C51" s="42"/>
      <c r="D51" s="14" t="s">
        <v>26</v>
      </c>
      <c r="E51" s="4"/>
      <c r="F51" s="2"/>
      <c r="G51" s="2"/>
      <c r="H51" s="2"/>
      <c r="I51" s="2"/>
      <c r="J51" s="2"/>
      <c r="K51" s="2"/>
      <c r="L51" s="2"/>
      <c r="M51" s="2"/>
      <c r="N51" s="2"/>
      <c r="O51" s="42"/>
    </row>
    <row r="52" spans="1:15" x14ac:dyDescent="0.3">
      <c r="A52" s="42"/>
      <c r="B52" s="42"/>
      <c r="C52" s="42"/>
      <c r="D52" s="14" t="s">
        <v>27</v>
      </c>
      <c r="E52" s="4">
        <f>M52+N52</f>
        <v>432.25</v>
      </c>
      <c r="F52" s="2" t="s">
        <v>24</v>
      </c>
      <c r="G52" s="2" t="s">
        <v>24</v>
      </c>
      <c r="H52" s="2" t="s">
        <v>24</v>
      </c>
      <c r="I52" s="2" t="s">
        <v>24</v>
      </c>
      <c r="J52" s="2" t="s">
        <v>24</v>
      </c>
      <c r="K52" s="2" t="s">
        <v>24</v>
      </c>
      <c r="L52" s="2" t="s">
        <v>24</v>
      </c>
      <c r="M52" s="2">
        <v>190.636</v>
      </c>
      <c r="N52" s="2">
        <v>241.614</v>
      </c>
      <c r="O52" s="42"/>
    </row>
    <row r="53" spans="1:15" x14ac:dyDescent="0.3">
      <c r="A53" s="42"/>
      <c r="B53" s="42"/>
      <c r="C53" s="42"/>
      <c r="D53" s="14" t="s">
        <v>28</v>
      </c>
      <c r="E53" s="4">
        <f>K53+L53+M53+N53</f>
        <v>50.47</v>
      </c>
      <c r="F53" s="2" t="s">
        <v>24</v>
      </c>
      <c r="G53" s="2" t="s">
        <v>24</v>
      </c>
      <c r="H53" s="2" t="s">
        <v>24</v>
      </c>
      <c r="I53" s="2" t="s">
        <v>24</v>
      </c>
      <c r="J53" s="2" t="s">
        <v>24</v>
      </c>
      <c r="K53" s="2">
        <v>4.72</v>
      </c>
      <c r="L53" s="2">
        <v>23</v>
      </c>
      <c r="M53" s="2">
        <v>20</v>
      </c>
      <c r="N53" s="2">
        <v>2.75</v>
      </c>
      <c r="O53" s="42"/>
    </row>
    <row r="54" spans="1:15" ht="78.75" customHeight="1" x14ac:dyDescent="0.3">
      <c r="A54" s="42" t="s">
        <v>99</v>
      </c>
      <c r="B54" s="42" t="s">
        <v>82</v>
      </c>
      <c r="C54" s="42"/>
      <c r="D54" s="14" t="s">
        <v>23</v>
      </c>
      <c r="E54" s="4">
        <f>E56+E57</f>
        <v>176.018</v>
      </c>
      <c r="F54" s="4" t="s">
        <v>24</v>
      </c>
      <c r="G54" s="2" t="s">
        <v>24</v>
      </c>
      <c r="H54" s="2" t="s">
        <v>24</v>
      </c>
      <c r="I54" s="2" t="s">
        <v>24</v>
      </c>
      <c r="J54" s="2" t="s">
        <v>24</v>
      </c>
      <c r="K54" s="2" t="s">
        <v>24</v>
      </c>
      <c r="L54" s="4">
        <f>L57</f>
        <v>16.018000000000001</v>
      </c>
      <c r="M54" s="4">
        <f>M56+M57</f>
        <v>60</v>
      </c>
      <c r="N54" s="4">
        <f>N56+N57</f>
        <v>100</v>
      </c>
      <c r="O54" s="42" t="s">
        <v>40</v>
      </c>
    </row>
    <row r="55" spans="1:15" x14ac:dyDescent="0.3">
      <c r="A55" s="42"/>
      <c r="B55" s="42"/>
      <c r="C55" s="42"/>
      <c r="D55" s="14" t="s">
        <v>26</v>
      </c>
      <c r="E55" s="4"/>
      <c r="F55" s="2"/>
      <c r="G55" s="2"/>
      <c r="H55" s="2"/>
      <c r="I55" s="2"/>
      <c r="J55" s="2"/>
      <c r="K55" s="2"/>
      <c r="L55" s="2"/>
      <c r="M55" s="2"/>
      <c r="N55" s="2"/>
      <c r="O55" s="42"/>
    </row>
    <row r="56" spans="1:15" x14ac:dyDescent="0.3">
      <c r="A56" s="42"/>
      <c r="B56" s="42"/>
      <c r="C56" s="42"/>
      <c r="D56" s="14" t="s">
        <v>27</v>
      </c>
      <c r="E56" s="4">
        <f>M56+N56</f>
        <v>147</v>
      </c>
      <c r="F56" s="2" t="s">
        <v>24</v>
      </c>
      <c r="G56" s="2" t="s">
        <v>24</v>
      </c>
      <c r="H56" s="2" t="s">
        <v>24</v>
      </c>
      <c r="I56" s="2" t="s">
        <v>24</v>
      </c>
      <c r="J56" s="2" t="s">
        <v>24</v>
      </c>
      <c r="K56" s="2" t="s">
        <v>24</v>
      </c>
      <c r="L56" s="2" t="s">
        <v>24</v>
      </c>
      <c r="M56" s="2">
        <v>57</v>
      </c>
      <c r="N56" s="2">
        <v>90</v>
      </c>
      <c r="O56" s="42"/>
    </row>
    <row r="57" spans="1:15" x14ac:dyDescent="0.3">
      <c r="A57" s="42"/>
      <c r="B57" s="42"/>
      <c r="C57" s="42"/>
      <c r="D57" s="14" t="s">
        <v>28</v>
      </c>
      <c r="E57" s="4">
        <f>L57+M57+N57</f>
        <v>29.018000000000001</v>
      </c>
      <c r="F57" s="2" t="s">
        <v>24</v>
      </c>
      <c r="G57" s="2" t="s">
        <v>24</v>
      </c>
      <c r="H57" s="2" t="s">
        <v>24</v>
      </c>
      <c r="I57" s="2" t="s">
        <v>24</v>
      </c>
      <c r="J57" s="2" t="s">
        <v>24</v>
      </c>
      <c r="K57" s="2" t="s">
        <v>24</v>
      </c>
      <c r="L57" s="2">
        <v>16.018000000000001</v>
      </c>
      <c r="M57" s="2">
        <v>3</v>
      </c>
      <c r="N57" s="2">
        <v>10</v>
      </c>
      <c r="O57" s="42"/>
    </row>
    <row r="58" spans="1:15" ht="20.25" customHeight="1" x14ac:dyDescent="0.3">
      <c r="A58" s="42" t="s">
        <v>117</v>
      </c>
      <c r="B58" s="42" t="s">
        <v>36</v>
      </c>
      <c r="C58" s="42"/>
      <c r="D58" s="14" t="s">
        <v>23</v>
      </c>
      <c r="E58" s="4">
        <f>E61</f>
        <v>30.359000000000002</v>
      </c>
      <c r="F58" s="4" t="s">
        <v>24</v>
      </c>
      <c r="G58" s="2" t="s">
        <v>24</v>
      </c>
      <c r="H58" s="2" t="s">
        <v>24</v>
      </c>
      <c r="I58" s="2" t="s">
        <v>24</v>
      </c>
      <c r="J58" s="2" t="s">
        <v>24</v>
      </c>
      <c r="K58" s="4">
        <f>K61</f>
        <v>30.359000000000002</v>
      </c>
      <c r="L58" s="2" t="s">
        <v>24</v>
      </c>
      <c r="M58" s="2" t="s">
        <v>24</v>
      </c>
      <c r="N58" s="2" t="s">
        <v>24</v>
      </c>
      <c r="O58" s="42" t="s">
        <v>41</v>
      </c>
    </row>
    <row r="59" spans="1:15" x14ac:dyDescent="0.3">
      <c r="A59" s="42"/>
      <c r="B59" s="42"/>
      <c r="C59" s="42"/>
      <c r="D59" s="14" t="s">
        <v>26</v>
      </c>
      <c r="E59" s="4"/>
      <c r="F59" s="2"/>
      <c r="G59" s="2"/>
      <c r="H59" s="2"/>
      <c r="I59" s="2"/>
      <c r="J59" s="2"/>
      <c r="K59" s="2"/>
      <c r="L59" s="2"/>
      <c r="M59" s="2"/>
      <c r="N59" s="2"/>
      <c r="O59" s="42"/>
    </row>
    <row r="60" spans="1:15" x14ac:dyDescent="0.3">
      <c r="A60" s="42"/>
      <c r="B60" s="42"/>
      <c r="C60" s="42"/>
      <c r="D60" s="14" t="s">
        <v>27</v>
      </c>
      <c r="E60" s="4"/>
      <c r="F60" s="2" t="s">
        <v>24</v>
      </c>
      <c r="G60" s="2" t="s">
        <v>24</v>
      </c>
      <c r="H60" s="2" t="s">
        <v>24</v>
      </c>
      <c r="I60" s="2" t="s">
        <v>24</v>
      </c>
      <c r="J60" s="2" t="s">
        <v>24</v>
      </c>
      <c r="K60" s="2" t="s">
        <v>24</v>
      </c>
      <c r="L60" s="2" t="s">
        <v>24</v>
      </c>
      <c r="M60" s="2" t="s">
        <v>24</v>
      </c>
      <c r="N60" s="2" t="s">
        <v>24</v>
      </c>
      <c r="O60" s="42"/>
    </row>
    <row r="61" spans="1:15" x14ac:dyDescent="0.3">
      <c r="A61" s="42"/>
      <c r="B61" s="42"/>
      <c r="C61" s="42"/>
      <c r="D61" s="14" t="s">
        <v>28</v>
      </c>
      <c r="E61" s="4">
        <f>K61</f>
        <v>30.359000000000002</v>
      </c>
      <c r="F61" s="2" t="s">
        <v>24</v>
      </c>
      <c r="G61" s="2" t="s">
        <v>24</v>
      </c>
      <c r="H61" s="2" t="s">
        <v>24</v>
      </c>
      <c r="I61" s="2" t="s">
        <v>24</v>
      </c>
      <c r="J61" s="2" t="s">
        <v>24</v>
      </c>
      <c r="K61" s="2">
        <v>30.359000000000002</v>
      </c>
      <c r="L61" s="2" t="s">
        <v>24</v>
      </c>
      <c r="M61" s="2" t="s">
        <v>24</v>
      </c>
      <c r="N61" s="2" t="s">
        <v>24</v>
      </c>
      <c r="O61" s="42"/>
    </row>
    <row r="62" spans="1:15" ht="27" customHeight="1" x14ac:dyDescent="0.3">
      <c r="A62" s="42" t="s">
        <v>42</v>
      </c>
      <c r="B62" s="42" t="s">
        <v>36</v>
      </c>
      <c r="C62" s="42"/>
      <c r="D62" s="14" t="s">
        <v>23</v>
      </c>
      <c r="E62" s="4">
        <f>E65</f>
        <v>17.155000000000001</v>
      </c>
      <c r="F62" s="4" t="s">
        <v>24</v>
      </c>
      <c r="G62" s="2" t="s">
        <v>24</v>
      </c>
      <c r="H62" s="2" t="s">
        <v>24</v>
      </c>
      <c r="I62" s="2" t="s">
        <v>24</v>
      </c>
      <c r="J62" s="2" t="s">
        <v>24</v>
      </c>
      <c r="K62" s="4">
        <f>K65</f>
        <v>17.155000000000001</v>
      </c>
      <c r="L62" s="2" t="s">
        <v>24</v>
      </c>
      <c r="M62" s="2" t="s">
        <v>24</v>
      </c>
      <c r="N62" s="2" t="s">
        <v>24</v>
      </c>
      <c r="O62" s="42" t="s">
        <v>41</v>
      </c>
    </row>
    <row r="63" spans="1:15" x14ac:dyDescent="0.3">
      <c r="A63" s="42"/>
      <c r="B63" s="42"/>
      <c r="C63" s="42"/>
      <c r="D63" s="14" t="s">
        <v>26</v>
      </c>
      <c r="E63" s="4"/>
      <c r="F63" s="2"/>
      <c r="G63" s="2"/>
      <c r="H63" s="2"/>
      <c r="I63" s="2"/>
      <c r="J63" s="2"/>
      <c r="K63" s="2"/>
      <c r="L63" s="2"/>
      <c r="M63" s="2"/>
      <c r="N63" s="2"/>
      <c r="O63" s="42"/>
    </row>
    <row r="64" spans="1:15" x14ac:dyDescent="0.3">
      <c r="A64" s="42"/>
      <c r="B64" s="42"/>
      <c r="C64" s="42"/>
      <c r="D64" s="14" t="s">
        <v>27</v>
      </c>
      <c r="E64" s="2" t="s">
        <v>24</v>
      </c>
      <c r="F64" s="2" t="s">
        <v>24</v>
      </c>
      <c r="G64" s="2" t="s">
        <v>24</v>
      </c>
      <c r="H64" s="2" t="s">
        <v>24</v>
      </c>
      <c r="I64" s="2" t="s">
        <v>24</v>
      </c>
      <c r="J64" s="2" t="s">
        <v>24</v>
      </c>
      <c r="K64" s="2" t="s">
        <v>24</v>
      </c>
      <c r="L64" s="2" t="s">
        <v>24</v>
      </c>
      <c r="M64" s="2" t="s">
        <v>24</v>
      </c>
      <c r="N64" s="2" t="s">
        <v>24</v>
      </c>
      <c r="O64" s="42"/>
    </row>
    <row r="65" spans="1:16" x14ac:dyDescent="0.3">
      <c r="A65" s="42"/>
      <c r="B65" s="42"/>
      <c r="C65" s="42"/>
      <c r="D65" s="14" t="s">
        <v>28</v>
      </c>
      <c r="E65" s="4">
        <f>K65</f>
        <v>17.155000000000001</v>
      </c>
      <c r="F65" s="2" t="s">
        <v>24</v>
      </c>
      <c r="G65" s="2" t="s">
        <v>24</v>
      </c>
      <c r="H65" s="2" t="s">
        <v>24</v>
      </c>
      <c r="I65" s="2" t="s">
        <v>24</v>
      </c>
      <c r="J65" s="2" t="s">
        <v>24</v>
      </c>
      <c r="K65" s="2">
        <v>17.155000000000001</v>
      </c>
      <c r="L65" s="2" t="s">
        <v>24</v>
      </c>
      <c r="M65" s="2" t="s">
        <v>24</v>
      </c>
      <c r="N65" s="2" t="s">
        <v>24</v>
      </c>
      <c r="O65" s="42"/>
    </row>
    <row r="66" spans="1:16" ht="18.75" customHeight="1" x14ac:dyDescent="0.3">
      <c r="A66" s="42" t="s">
        <v>100</v>
      </c>
      <c r="B66" s="42" t="s">
        <v>82</v>
      </c>
      <c r="C66" s="42"/>
      <c r="D66" s="14" t="s">
        <v>23</v>
      </c>
      <c r="E66" s="4">
        <f>E69</f>
        <v>84.640999999999991</v>
      </c>
      <c r="F66" s="4" t="s">
        <v>24</v>
      </c>
      <c r="G66" s="2" t="s">
        <v>24</v>
      </c>
      <c r="H66" s="2" t="s">
        <v>24</v>
      </c>
      <c r="I66" s="2" t="s">
        <v>24</v>
      </c>
      <c r="J66" s="2" t="s">
        <v>24</v>
      </c>
      <c r="K66" s="2" t="s">
        <v>24</v>
      </c>
      <c r="L66" s="4">
        <f>L69</f>
        <v>8.1999999999999993</v>
      </c>
      <c r="M66" s="4">
        <f t="shared" ref="M66:N66" si="7">M69</f>
        <v>35.713999999999999</v>
      </c>
      <c r="N66" s="4">
        <f t="shared" si="7"/>
        <v>40.726999999999997</v>
      </c>
      <c r="O66" s="42" t="s">
        <v>118</v>
      </c>
    </row>
    <row r="67" spans="1:16" x14ac:dyDescent="0.3">
      <c r="A67" s="42"/>
      <c r="B67" s="42"/>
      <c r="C67" s="42"/>
      <c r="D67" s="14" t="s">
        <v>26</v>
      </c>
      <c r="E67" s="4"/>
      <c r="F67" s="2"/>
      <c r="G67" s="2"/>
      <c r="H67" s="2"/>
      <c r="I67" s="2"/>
      <c r="J67" s="2"/>
      <c r="K67" s="2"/>
      <c r="L67" s="2"/>
      <c r="M67" s="2"/>
      <c r="N67" s="2"/>
      <c r="O67" s="42"/>
    </row>
    <row r="68" spans="1:16" x14ac:dyDescent="0.3">
      <c r="A68" s="42"/>
      <c r="B68" s="42"/>
      <c r="C68" s="42"/>
      <c r="D68" s="14" t="s">
        <v>27</v>
      </c>
      <c r="E68" s="2" t="s">
        <v>24</v>
      </c>
      <c r="F68" s="2" t="s">
        <v>24</v>
      </c>
      <c r="G68" s="2" t="s">
        <v>24</v>
      </c>
      <c r="H68" s="2" t="s">
        <v>24</v>
      </c>
      <c r="I68" s="2" t="s">
        <v>24</v>
      </c>
      <c r="J68" s="2" t="s">
        <v>24</v>
      </c>
      <c r="K68" s="2" t="s">
        <v>24</v>
      </c>
      <c r="L68" s="2" t="s">
        <v>24</v>
      </c>
      <c r="M68" s="2" t="s">
        <v>24</v>
      </c>
      <c r="N68" s="2" t="s">
        <v>24</v>
      </c>
      <c r="O68" s="42"/>
    </row>
    <row r="69" spans="1:16" ht="27.75" customHeight="1" x14ac:dyDescent="0.3">
      <c r="A69" s="42"/>
      <c r="B69" s="42"/>
      <c r="C69" s="42"/>
      <c r="D69" s="14" t="s">
        <v>28</v>
      </c>
      <c r="E69" s="4">
        <f>L69+M69+N69</f>
        <v>84.640999999999991</v>
      </c>
      <c r="F69" s="2" t="s">
        <v>24</v>
      </c>
      <c r="G69" s="2" t="s">
        <v>24</v>
      </c>
      <c r="H69" s="2" t="s">
        <v>24</v>
      </c>
      <c r="I69" s="2" t="s">
        <v>24</v>
      </c>
      <c r="J69" s="2" t="s">
        <v>24</v>
      </c>
      <c r="K69" s="2" t="s">
        <v>24</v>
      </c>
      <c r="L69" s="2">
        <v>8.1999999999999993</v>
      </c>
      <c r="M69" s="2">
        <v>35.713999999999999</v>
      </c>
      <c r="N69" s="2">
        <v>40.726999999999997</v>
      </c>
      <c r="O69" s="42"/>
      <c r="P69" s="5" t="s">
        <v>85</v>
      </c>
    </row>
    <row r="70" spans="1:16" ht="18.75" customHeight="1" x14ac:dyDescent="0.3">
      <c r="A70" s="42" t="s">
        <v>101</v>
      </c>
      <c r="B70" s="42" t="s">
        <v>82</v>
      </c>
      <c r="C70" s="42"/>
      <c r="D70" s="14" t="s">
        <v>23</v>
      </c>
      <c r="E70" s="4">
        <f>E73</f>
        <v>58.081000000000003</v>
      </c>
      <c r="F70" s="4" t="s">
        <v>24</v>
      </c>
      <c r="G70" s="2" t="s">
        <v>24</v>
      </c>
      <c r="H70" s="2" t="s">
        <v>24</v>
      </c>
      <c r="I70" s="2" t="s">
        <v>24</v>
      </c>
      <c r="J70" s="2" t="s">
        <v>24</v>
      </c>
      <c r="K70" s="2" t="s">
        <v>24</v>
      </c>
      <c r="L70" s="2" t="s">
        <v>24</v>
      </c>
      <c r="M70" s="2" t="s">
        <v>24</v>
      </c>
      <c r="N70" s="4">
        <f>N73</f>
        <v>58.081000000000003</v>
      </c>
      <c r="O70" s="42" t="s">
        <v>43</v>
      </c>
    </row>
    <row r="71" spans="1:16" x14ac:dyDescent="0.3">
      <c r="A71" s="42"/>
      <c r="B71" s="42"/>
      <c r="C71" s="42"/>
      <c r="D71" s="14" t="s">
        <v>26</v>
      </c>
      <c r="E71" s="4"/>
      <c r="F71" s="2"/>
      <c r="G71" s="2"/>
      <c r="H71" s="2"/>
      <c r="I71" s="2"/>
      <c r="J71" s="2"/>
      <c r="K71" s="2"/>
      <c r="L71" s="2"/>
      <c r="M71" s="2"/>
      <c r="N71" s="2"/>
      <c r="O71" s="42"/>
    </row>
    <row r="72" spans="1:16" x14ac:dyDescent="0.3">
      <c r="A72" s="42"/>
      <c r="B72" s="42"/>
      <c r="C72" s="42"/>
      <c r="D72" s="14" t="s">
        <v>27</v>
      </c>
      <c r="E72" s="2" t="s">
        <v>24</v>
      </c>
      <c r="F72" s="2" t="s">
        <v>24</v>
      </c>
      <c r="G72" s="2" t="s">
        <v>24</v>
      </c>
      <c r="H72" s="2" t="s">
        <v>24</v>
      </c>
      <c r="I72" s="2" t="s">
        <v>24</v>
      </c>
      <c r="J72" s="2" t="s">
        <v>24</v>
      </c>
      <c r="K72" s="2" t="s">
        <v>24</v>
      </c>
      <c r="L72" s="2" t="s">
        <v>24</v>
      </c>
      <c r="M72" s="2" t="s">
        <v>24</v>
      </c>
      <c r="N72" s="2" t="s">
        <v>24</v>
      </c>
      <c r="O72" s="42"/>
    </row>
    <row r="73" spans="1:16" ht="18.75" customHeight="1" x14ac:dyDescent="0.3">
      <c r="A73" s="42"/>
      <c r="B73" s="42"/>
      <c r="C73" s="42"/>
      <c r="D73" s="14" t="s">
        <v>28</v>
      </c>
      <c r="E73" s="4">
        <f>N73</f>
        <v>58.081000000000003</v>
      </c>
      <c r="F73" s="2" t="s">
        <v>24</v>
      </c>
      <c r="G73" s="2" t="s">
        <v>24</v>
      </c>
      <c r="H73" s="2" t="s">
        <v>24</v>
      </c>
      <c r="I73" s="2" t="s">
        <v>24</v>
      </c>
      <c r="J73" s="2" t="s">
        <v>24</v>
      </c>
      <c r="K73" s="2" t="s">
        <v>24</v>
      </c>
      <c r="L73" s="2" t="s">
        <v>24</v>
      </c>
      <c r="M73" s="2" t="s">
        <v>24</v>
      </c>
      <c r="N73" s="2">
        <v>58.081000000000003</v>
      </c>
      <c r="O73" s="42"/>
    </row>
    <row r="74" spans="1:16" ht="24.75" customHeight="1" x14ac:dyDescent="0.3">
      <c r="A74" s="42" t="s">
        <v>119</v>
      </c>
      <c r="B74" s="42" t="s">
        <v>82</v>
      </c>
      <c r="C74" s="42"/>
      <c r="D74" s="14" t="s">
        <v>23</v>
      </c>
      <c r="E74" s="4">
        <f>E76+E77</f>
        <v>241.22399999999999</v>
      </c>
      <c r="F74" s="2" t="s">
        <v>24</v>
      </c>
      <c r="G74" s="2" t="s">
        <v>24</v>
      </c>
      <c r="H74" s="2" t="s">
        <v>24</v>
      </c>
      <c r="I74" s="2" t="s">
        <v>24</v>
      </c>
      <c r="J74" s="2" t="s">
        <v>24</v>
      </c>
      <c r="K74" s="2" t="s">
        <v>24</v>
      </c>
      <c r="L74" s="2" t="s">
        <v>24</v>
      </c>
      <c r="M74" s="4">
        <f>M76+M77</f>
        <v>40</v>
      </c>
      <c r="N74" s="4">
        <f>N76+N77</f>
        <v>201.22399999999999</v>
      </c>
      <c r="O74" s="42" t="s">
        <v>44</v>
      </c>
    </row>
    <row r="75" spans="1:16" x14ac:dyDescent="0.3">
      <c r="A75" s="42"/>
      <c r="B75" s="42"/>
      <c r="C75" s="42"/>
      <c r="D75" s="14" t="s">
        <v>26</v>
      </c>
      <c r="E75" s="4"/>
      <c r="F75" s="2"/>
      <c r="G75" s="2"/>
      <c r="H75" s="2"/>
      <c r="I75" s="2"/>
      <c r="J75" s="2"/>
      <c r="K75" s="2"/>
      <c r="L75" s="2"/>
      <c r="M75" s="2"/>
      <c r="N75" s="2"/>
      <c r="O75" s="42"/>
    </row>
    <row r="76" spans="1:16" x14ac:dyDescent="0.3">
      <c r="A76" s="42"/>
      <c r="B76" s="42"/>
      <c r="C76" s="42"/>
      <c r="D76" s="14" t="s">
        <v>27</v>
      </c>
      <c r="E76" s="4">
        <f>M76+N76</f>
        <v>229.72399999999999</v>
      </c>
      <c r="F76" s="2" t="s">
        <v>24</v>
      </c>
      <c r="G76" s="2" t="s">
        <v>24</v>
      </c>
      <c r="H76" s="2" t="s">
        <v>24</v>
      </c>
      <c r="I76" s="2" t="s">
        <v>24</v>
      </c>
      <c r="J76" s="2" t="s">
        <v>24</v>
      </c>
      <c r="K76" s="2" t="s">
        <v>24</v>
      </c>
      <c r="L76" s="2" t="s">
        <v>24</v>
      </c>
      <c r="M76" s="2">
        <v>33</v>
      </c>
      <c r="N76" s="2">
        <v>196.72399999999999</v>
      </c>
      <c r="O76" s="42"/>
    </row>
    <row r="77" spans="1:16" ht="29.25" customHeight="1" x14ac:dyDescent="0.3">
      <c r="A77" s="42"/>
      <c r="B77" s="42"/>
      <c r="C77" s="42"/>
      <c r="D77" s="14" t="s">
        <v>28</v>
      </c>
      <c r="E77" s="4">
        <f>M77+N77</f>
        <v>11.5</v>
      </c>
      <c r="F77" s="2" t="s">
        <v>24</v>
      </c>
      <c r="G77" s="2" t="s">
        <v>24</v>
      </c>
      <c r="H77" s="2" t="s">
        <v>24</v>
      </c>
      <c r="I77" s="2" t="s">
        <v>24</v>
      </c>
      <c r="J77" s="2" t="s">
        <v>24</v>
      </c>
      <c r="K77" s="2" t="s">
        <v>24</v>
      </c>
      <c r="L77" s="2" t="s">
        <v>24</v>
      </c>
      <c r="M77" s="2">
        <v>7</v>
      </c>
      <c r="N77" s="2">
        <v>4.5</v>
      </c>
      <c r="O77" s="42"/>
    </row>
    <row r="78" spans="1:16" ht="15.75" customHeight="1" x14ac:dyDescent="0.3">
      <c r="A78" s="44" t="s">
        <v>127</v>
      </c>
      <c r="B78" s="42"/>
      <c r="C78" s="42"/>
      <c r="D78" s="14" t="s">
        <v>23</v>
      </c>
      <c r="E78" s="4">
        <f>E80+E81</f>
        <v>2533.8469999999998</v>
      </c>
      <c r="F78" s="4">
        <f>F80+F81</f>
        <v>322.178</v>
      </c>
      <c r="G78" s="4">
        <f t="shared" ref="G78:M78" si="8">G80+G81</f>
        <v>450.94500000000005</v>
      </c>
      <c r="H78" s="4">
        <f t="shared" si="8"/>
        <v>4.3339999999999996</v>
      </c>
      <c r="I78" s="4">
        <f t="shared" si="8"/>
        <v>2.06</v>
      </c>
      <c r="J78" s="4">
        <f t="shared" si="8"/>
        <v>8.8149999999999995</v>
      </c>
      <c r="K78" s="4">
        <f t="shared" si="8"/>
        <v>64.698999999999998</v>
      </c>
      <c r="L78" s="4">
        <f t="shared" si="8"/>
        <v>376.84800000000001</v>
      </c>
      <c r="M78" s="4">
        <f t="shared" si="8"/>
        <v>659.57199999999989</v>
      </c>
      <c r="N78" s="4">
        <f>N80+N81</f>
        <v>644.39599999999996</v>
      </c>
      <c r="O78" s="42"/>
    </row>
    <row r="79" spans="1:16" x14ac:dyDescent="0.3">
      <c r="A79" s="44"/>
      <c r="B79" s="42"/>
      <c r="C79" s="42"/>
      <c r="D79" s="14" t="s">
        <v>26</v>
      </c>
      <c r="E79" s="4"/>
      <c r="F79" s="2"/>
      <c r="G79" s="2"/>
      <c r="H79" s="2"/>
      <c r="I79" s="2"/>
      <c r="J79" s="2"/>
      <c r="K79" s="2"/>
      <c r="L79" s="2"/>
      <c r="M79" s="2"/>
      <c r="N79" s="2"/>
      <c r="O79" s="42"/>
    </row>
    <row r="80" spans="1:16" ht="15.75" customHeight="1" x14ac:dyDescent="0.3">
      <c r="A80" s="44"/>
      <c r="B80" s="42"/>
      <c r="C80" s="42"/>
      <c r="D80" s="18" t="s">
        <v>27</v>
      </c>
      <c r="E80" s="19">
        <f>F80+G80+H80+L80+M80+N80</f>
        <v>2130.0259999999998</v>
      </c>
      <c r="F80" s="9">
        <f>F36+F41</f>
        <v>295.12799999999999</v>
      </c>
      <c r="G80" s="9">
        <f>G41+G36</f>
        <v>414.27300000000002</v>
      </c>
      <c r="H80" s="9">
        <f>H41</f>
        <v>1.2989999999999999</v>
      </c>
      <c r="I80" s="9"/>
      <c r="J80" s="9"/>
      <c r="K80" s="9"/>
      <c r="L80" s="9">
        <f>L32+L28</f>
        <v>313.13</v>
      </c>
      <c r="M80" s="9">
        <f>M76+M56+M52+M32+M28</f>
        <v>577.85799999999995</v>
      </c>
      <c r="N80" s="9">
        <f>N76+N56+N52</f>
        <v>528.33799999999997</v>
      </c>
      <c r="O80" s="42"/>
    </row>
    <row r="81" spans="1:15" ht="15" customHeight="1" x14ac:dyDescent="0.3">
      <c r="A81" s="44"/>
      <c r="B81" s="42"/>
      <c r="C81" s="46"/>
      <c r="D81" s="20" t="s">
        <v>32</v>
      </c>
      <c r="E81" s="19">
        <f>F81+G81+H81+I81+J81+K81+L81+M81+N81</f>
        <v>403.82099999999997</v>
      </c>
      <c r="F81" s="10">
        <f>F37+F33+F29+F25+F42</f>
        <v>27.049999999999997</v>
      </c>
      <c r="G81" s="9">
        <f>G42+G37+G33+G29+G25</f>
        <v>36.671999999999997</v>
      </c>
      <c r="H81" s="10">
        <f>H33+H29</f>
        <v>3.0349999999999997</v>
      </c>
      <c r="I81" s="9">
        <f>I42+I33++I29</f>
        <v>2.06</v>
      </c>
      <c r="J81" s="10">
        <f>J46</f>
        <v>8.8149999999999995</v>
      </c>
      <c r="K81" s="9">
        <f>K65+K61+K53+K49</f>
        <v>64.698999999999998</v>
      </c>
      <c r="L81" s="10">
        <f>L69+L57+L53+L33+L29</f>
        <v>63.718000000000004</v>
      </c>
      <c r="M81" s="9">
        <f>M77+M69+M57+M53+M33+M29</f>
        <v>81.713999999999999</v>
      </c>
      <c r="N81" s="21">
        <f>N77+N73+N69+N57+N53</f>
        <v>116.05799999999999</v>
      </c>
      <c r="O81" s="43"/>
    </row>
    <row r="82" spans="1:15" ht="24" customHeight="1" x14ac:dyDescent="0.3">
      <c r="A82" s="44"/>
      <c r="B82" s="42"/>
      <c r="C82" s="46"/>
      <c r="D82" s="22" t="s">
        <v>33</v>
      </c>
      <c r="E82" s="16">
        <f>G82</f>
        <v>3.7240000000000002</v>
      </c>
      <c r="F82" s="11"/>
      <c r="G82" s="12">
        <f>G43+G38</f>
        <v>3.7240000000000002</v>
      </c>
      <c r="H82" s="11"/>
      <c r="I82" s="12"/>
      <c r="J82" s="11"/>
      <c r="K82" s="12"/>
      <c r="L82" s="11"/>
      <c r="M82" s="12"/>
      <c r="N82" s="23"/>
      <c r="O82" s="43"/>
    </row>
    <row r="83" spans="1:15" ht="27.75" customHeight="1" x14ac:dyDescent="0.3">
      <c r="A83" s="42" t="s">
        <v>45</v>
      </c>
      <c r="B83" s="42"/>
      <c r="C83" s="42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2"/>
    </row>
    <row r="84" spans="1:15" ht="69" customHeight="1" x14ac:dyDescent="0.3">
      <c r="A84" s="42" t="s">
        <v>46</v>
      </c>
      <c r="B84" s="42" t="s">
        <v>87</v>
      </c>
      <c r="C84" s="42"/>
      <c r="D84" s="14" t="s">
        <v>23</v>
      </c>
      <c r="E84" s="4">
        <f>E87</f>
        <v>109.191</v>
      </c>
      <c r="F84" s="4" t="s">
        <v>24</v>
      </c>
      <c r="G84" s="4">
        <f>G87</f>
        <v>0.79400000000000004</v>
      </c>
      <c r="H84" s="4">
        <f t="shared" ref="H84:L84" si="9">H87</f>
        <v>9.2999999999999999E-2</v>
      </c>
      <c r="I84" s="4">
        <f t="shared" si="9"/>
        <v>2.4950000000000001</v>
      </c>
      <c r="J84" s="4">
        <f t="shared" si="9"/>
        <v>1.4450000000000001</v>
      </c>
      <c r="K84" s="4">
        <f t="shared" si="9"/>
        <v>45.636000000000003</v>
      </c>
      <c r="L84" s="4">
        <f t="shared" si="9"/>
        <v>58.728000000000002</v>
      </c>
      <c r="M84" s="2" t="s">
        <v>24</v>
      </c>
      <c r="N84" s="2" t="s">
        <v>24</v>
      </c>
      <c r="O84" s="42" t="s">
        <v>47</v>
      </c>
    </row>
    <row r="85" spans="1:15" ht="15.75" customHeight="1" x14ac:dyDescent="0.3">
      <c r="A85" s="42"/>
      <c r="B85" s="42"/>
      <c r="C85" s="42"/>
      <c r="D85" s="14" t="s">
        <v>26</v>
      </c>
      <c r="E85" s="4"/>
      <c r="F85" s="2"/>
      <c r="G85" s="2"/>
      <c r="H85" s="2"/>
      <c r="I85" s="2"/>
      <c r="J85" s="2"/>
      <c r="K85" s="2"/>
      <c r="L85" s="2"/>
      <c r="M85" s="2"/>
      <c r="N85" s="2"/>
      <c r="O85" s="42"/>
    </row>
    <row r="86" spans="1:15" x14ac:dyDescent="0.3">
      <c r="A86" s="42"/>
      <c r="B86" s="42"/>
      <c r="C86" s="42"/>
      <c r="D86" s="18" t="s">
        <v>27</v>
      </c>
      <c r="E86" s="19" t="s">
        <v>24</v>
      </c>
      <c r="F86" s="19" t="s">
        <v>24</v>
      </c>
      <c r="G86" s="19" t="s">
        <v>24</v>
      </c>
      <c r="H86" s="19" t="s">
        <v>24</v>
      </c>
      <c r="I86" s="19" t="s">
        <v>24</v>
      </c>
      <c r="J86" s="19" t="s">
        <v>24</v>
      </c>
      <c r="K86" s="19" t="s">
        <v>24</v>
      </c>
      <c r="L86" s="19" t="s">
        <v>24</v>
      </c>
      <c r="M86" s="19" t="s">
        <v>24</v>
      </c>
      <c r="N86" s="19" t="s">
        <v>24</v>
      </c>
      <c r="O86" s="42"/>
    </row>
    <row r="87" spans="1:15" ht="15.75" customHeight="1" x14ac:dyDescent="0.3">
      <c r="A87" s="42"/>
      <c r="B87" s="42"/>
      <c r="C87" s="46"/>
      <c r="D87" s="20" t="s">
        <v>32</v>
      </c>
      <c r="E87" s="19">
        <f>G87+H87+I87+J87+K87+L87</f>
        <v>109.191</v>
      </c>
      <c r="F87" s="10" t="s">
        <v>24</v>
      </c>
      <c r="G87" s="9">
        <v>0.79400000000000004</v>
      </c>
      <c r="H87" s="10">
        <v>9.2999999999999999E-2</v>
      </c>
      <c r="I87" s="9">
        <v>2.4950000000000001</v>
      </c>
      <c r="J87" s="10">
        <v>1.4450000000000001</v>
      </c>
      <c r="K87" s="9">
        <v>45.636000000000003</v>
      </c>
      <c r="L87" s="10">
        <v>58.728000000000002</v>
      </c>
      <c r="M87" s="9" t="s">
        <v>24</v>
      </c>
      <c r="N87" s="21" t="s">
        <v>24</v>
      </c>
      <c r="O87" s="43"/>
    </row>
    <row r="88" spans="1:15" ht="22.5" customHeight="1" x14ac:dyDescent="0.3">
      <c r="A88" s="42"/>
      <c r="B88" s="42"/>
      <c r="C88" s="46"/>
      <c r="D88" s="22" t="s">
        <v>33</v>
      </c>
      <c r="E88" s="16">
        <f>G88</f>
        <v>0.14799999999999999</v>
      </c>
      <c r="F88" s="11" t="s">
        <v>24</v>
      </c>
      <c r="G88" s="12">
        <v>0.14799999999999999</v>
      </c>
      <c r="H88" s="11" t="s">
        <v>24</v>
      </c>
      <c r="I88" s="12" t="s">
        <v>24</v>
      </c>
      <c r="J88" s="11" t="s">
        <v>24</v>
      </c>
      <c r="K88" s="12" t="s">
        <v>24</v>
      </c>
      <c r="L88" s="11" t="s">
        <v>24</v>
      </c>
      <c r="M88" s="12" t="s">
        <v>24</v>
      </c>
      <c r="N88" s="23" t="s">
        <v>24</v>
      </c>
      <c r="O88" s="43"/>
    </row>
    <row r="89" spans="1:15" ht="18.75" customHeight="1" x14ac:dyDescent="0.3">
      <c r="A89" s="42" t="s">
        <v>113</v>
      </c>
      <c r="B89" s="42" t="s">
        <v>34</v>
      </c>
      <c r="C89" s="42"/>
      <c r="D89" s="15" t="s">
        <v>23</v>
      </c>
      <c r="E89" s="16">
        <f>E92</f>
        <v>17.062999999999999</v>
      </c>
      <c r="F89" s="16">
        <f>F92</f>
        <v>0.5</v>
      </c>
      <c r="G89" s="16">
        <f t="shared" ref="G89:J89" si="10">G92</f>
        <v>10.191000000000001</v>
      </c>
      <c r="H89" s="16" t="str">
        <f t="shared" si="10"/>
        <v>-</v>
      </c>
      <c r="I89" s="16">
        <f t="shared" si="10"/>
        <v>5.4720000000000004</v>
      </c>
      <c r="J89" s="16">
        <f t="shared" si="10"/>
        <v>0.9</v>
      </c>
      <c r="K89" s="12" t="s">
        <v>24</v>
      </c>
      <c r="L89" s="12" t="s">
        <v>24</v>
      </c>
      <c r="M89" s="12" t="s">
        <v>24</v>
      </c>
      <c r="N89" s="12" t="s">
        <v>24</v>
      </c>
      <c r="O89" s="42" t="s">
        <v>48</v>
      </c>
    </row>
    <row r="90" spans="1:15" ht="15.75" customHeight="1" x14ac:dyDescent="0.3">
      <c r="A90" s="42"/>
      <c r="B90" s="42"/>
      <c r="C90" s="42"/>
      <c r="D90" s="14" t="s">
        <v>26</v>
      </c>
      <c r="E90" s="4"/>
      <c r="F90" s="2"/>
      <c r="G90" s="2"/>
      <c r="H90" s="2"/>
      <c r="I90" s="2"/>
      <c r="J90" s="2"/>
      <c r="K90" s="2"/>
      <c r="L90" s="2"/>
      <c r="M90" s="2"/>
      <c r="N90" s="2"/>
      <c r="O90" s="42"/>
    </row>
    <row r="91" spans="1:15" x14ac:dyDescent="0.3">
      <c r="A91" s="42"/>
      <c r="B91" s="42"/>
      <c r="C91" s="42"/>
      <c r="D91" s="14" t="s">
        <v>27</v>
      </c>
      <c r="E91" s="4" t="s">
        <v>24</v>
      </c>
      <c r="F91" s="4" t="s">
        <v>24</v>
      </c>
      <c r="G91" s="4" t="s">
        <v>24</v>
      </c>
      <c r="H91" s="4" t="s">
        <v>24</v>
      </c>
      <c r="I91" s="4" t="s">
        <v>24</v>
      </c>
      <c r="J91" s="4" t="s">
        <v>24</v>
      </c>
      <c r="K91" s="4" t="s">
        <v>24</v>
      </c>
      <c r="L91" s="4" t="s">
        <v>24</v>
      </c>
      <c r="M91" s="4" t="s">
        <v>24</v>
      </c>
      <c r="N91" s="4" t="s">
        <v>24</v>
      </c>
      <c r="O91" s="42"/>
    </row>
    <row r="92" spans="1:15" ht="15" customHeight="1" x14ac:dyDescent="0.3">
      <c r="A92" s="42"/>
      <c r="B92" s="42"/>
      <c r="C92" s="42"/>
      <c r="D92" s="14" t="s">
        <v>32</v>
      </c>
      <c r="E92" s="4">
        <f>F92+G92+I92+J92</f>
        <v>17.062999999999999</v>
      </c>
      <c r="F92" s="2">
        <v>0.5</v>
      </c>
      <c r="G92" s="2">
        <v>10.191000000000001</v>
      </c>
      <c r="H92" s="2" t="s">
        <v>24</v>
      </c>
      <c r="I92" s="2">
        <v>5.4720000000000004</v>
      </c>
      <c r="J92" s="2">
        <v>0.9</v>
      </c>
      <c r="K92" s="2" t="s">
        <v>24</v>
      </c>
      <c r="L92" s="2" t="s">
        <v>24</v>
      </c>
      <c r="M92" s="2" t="s">
        <v>24</v>
      </c>
      <c r="N92" s="2" t="s">
        <v>24</v>
      </c>
      <c r="O92" s="42"/>
    </row>
    <row r="93" spans="1:15" ht="93" customHeight="1" x14ac:dyDescent="0.3">
      <c r="A93" s="42"/>
      <c r="B93" s="42"/>
      <c r="C93" s="42"/>
      <c r="D93" s="14" t="s">
        <v>33</v>
      </c>
      <c r="E93" s="4">
        <v>1.544</v>
      </c>
      <c r="F93" s="2" t="s">
        <v>24</v>
      </c>
      <c r="G93" s="2">
        <v>1.544</v>
      </c>
      <c r="H93" s="2" t="s">
        <v>24</v>
      </c>
      <c r="I93" s="2" t="s">
        <v>24</v>
      </c>
      <c r="J93" s="2" t="s">
        <v>24</v>
      </c>
      <c r="K93" s="2" t="s">
        <v>24</v>
      </c>
      <c r="L93" s="2" t="s">
        <v>24</v>
      </c>
      <c r="M93" s="2" t="s">
        <v>24</v>
      </c>
      <c r="N93" s="2" t="s">
        <v>24</v>
      </c>
      <c r="O93" s="42"/>
    </row>
    <row r="94" spans="1:15" ht="15.75" customHeight="1" x14ac:dyDescent="0.3">
      <c r="A94" s="44" t="s">
        <v>128</v>
      </c>
      <c r="B94" s="47"/>
      <c r="C94" s="47"/>
      <c r="D94" s="14" t="s">
        <v>23</v>
      </c>
      <c r="E94" s="4">
        <f>E97</f>
        <v>126.25400000000002</v>
      </c>
      <c r="F94" s="4">
        <f>F97</f>
        <v>0.5</v>
      </c>
      <c r="G94" s="4">
        <f t="shared" ref="G94:L94" si="11">G97</f>
        <v>10.985000000000001</v>
      </c>
      <c r="H94" s="4">
        <f>H97</f>
        <v>9.2999999999999999E-2</v>
      </c>
      <c r="I94" s="4">
        <f t="shared" si="11"/>
        <v>7.9670000000000005</v>
      </c>
      <c r="J94" s="4">
        <f>J97</f>
        <v>2.3450000000000002</v>
      </c>
      <c r="K94" s="4">
        <f t="shared" si="11"/>
        <v>45.636000000000003</v>
      </c>
      <c r="L94" s="4">
        <f t="shared" si="11"/>
        <v>58.728000000000002</v>
      </c>
      <c r="M94" s="2"/>
      <c r="N94" s="2"/>
      <c r="O94" s="42"/>
    </row>
    <row r="95" spans="1:15" x14ac:dyDescent="0.3">
      <c r="A95" s="44"/>
      <c r="B95" s="47"/>
      <c r="C95" s="47"/>
      <c r="D95" s="14" t="s">
        <v>26</v>
      </c>
      <c r="E95" s="4"/>
      <c r="F95" s="2"/>
      <c r="G95" s="2"/>
      <c r="H95" s="2"/>
      <c r="I95" s="2"/>
      <c r="J95" s="2"/>
      <c r="K95" s="2"/>
      <c r="L95" s="2"/>
      <c r="M95" s="2"/>
      <c r="N95" s="2"/>
      <c r="O95" s="42"/>
    </row>
    <row r="96" spans="1:15" x14ac:dyDescent="0.3">
      <c r="A96" s="44"/>
      <c r="B96" s="47"/>
      <c r="C96" s="47"/>
      <c r="D96" s="18" t="s">
        <v>27</v>
      </c>
      <c r="E96" s="19"/>
      <c r="F96" s="9"/>
      <c r="G96" s="9"/>
      <c r="H96" s="9"/>
      <c r="I96" s="9"/>
      <c r="J96" s="9"/>
      <c r="K96" s="9"/>
      <c r="L96" s="9"/>
      <c r="M96" s="9"/>
      <c r="N96" s="9"/>
      <c r="O96" s="42"/>
    </row>
    <row r="97" spans="1:15" ht="15.75" customHeight="1" x14ac:dyDescent="0.3">
      <c r="A97" s="44"/>
      <c r="B97" s="47"/>
      <c r="C97" s="48"/>
      <c r="D97" s="18" t="s">
        <v>32</v>
      </c>
      <c r="E97" s="31">
        <f>F97+G97+H97+I97+J97+K97+L97</f>
        <v>126.25400000000002</v>
      </c>
      <c r="F97" s="9">
        <f>F92</f>
        <v>0.5</v>
      </c>
      <c r="G97" s="10">
        <f>G92+G87</f>
        <v>10.985000000000001</v>
      </c>
      <c r="H97" s="9">
        <f>H87</f>
        <v>9.2999999999999999E-2</v>
      </c>
      <c r="I97" s="10">
        <f t="shared" ref="I97" si="12">I92+I87</f>
        <v>7.9670000000000005</v>
      </c>
      <c r="J97" s="9">
        <f>J92+J87</f>
        <v>2.3450000000000002</v>
      </c>
      <c r="K97" s="10">
        <f>K87</f>
        <v>45.636000000000003</v>
      </c>
      <c r="L97" s="9">
        <f>L87</f>
        <v>58.728000000000002</v>
      </c>
      <c r="M97" s="10"/>
      <c r="N97" s="9"/>
      <c r="O97" s="43"/>
    </row>
    <row r="98" spans="1:15" ht="22.5" customHeight="1" x14ac:dyDescent="0.3">
      <c r="A98" s="44"/>
      <c r="B98" s="47"/>
      <c r="C98" s="48"/>
      <c r="D98" s="15" t="s">
        <v>33</v>
      </c>
      <c r="E98" s="30">
        <f>G98</f>
        <v>1.6919999999999999</v>
      </c>
      <c r="F98" s="12"/>
      <c r="G98" s="11">
        <f>G88+G93</f>
        <v>1.6919999999999999</v>
      </c>
      <c r="H98" s="12"/>
      <c r="I98" s="11"/>
      <c r="J98" s="12"/>
      <c r="K98" s="11"/>
      <c r="L98" s="12"/>
      <c r="M98" s="11"/>
      <c r="N98" s="12"/>
      <c r="O98" s="43"/>
    </row>
    <row r="99" spans="1:15" ht="22.5" customHeight="1" x14ac:dyDescent="0.3">
      <c r="A99" s="42" t="s">
        <v>49</v>
      </c>
      <c r="B99" s="42"/>
      <c r="C99" s="42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2"/>
    </row>
    <row r="100" spans="1:15" ht="15.75" customHeight="1" x14ac:dyDescent="0.3">
      <c r="A100" s="42" t="s">
        <v>50</v>
      </c>
      <c r="B100" s="42" t="s">
        <v>22</v>
      </c>
      <c r="C100" s="42"/>
      <c r="D100" s="14" t="s">
        <v>23</v>
      </c>
      <c r="E100" s="4">
        <v>3.95</v>
      </c>
      <c r="F100" s="4">
        <v>3.95</v>
      </c>
      <c r="G100" s="2" t="s">
        <v>24</v>
      </c>
      <c r="H100" s="2" t="s">
        <v>24</v>
      </c>
      <c r="I100" s="2" t="s">
        <v>24</v>
      </c>
      <c r="J100" s="2" t="s">
        <v>24</v>
      </c>
      <c r="K100" s="2" t="s">
        <v>24</v>
      </c>
      <c r="L100" s="2" t="s">
        <v>24</v>
      </c>
      <c r="M100" s="2" t="s">
        <v>24</v>
      </c>
      <c r="N100" s="2" t="s">
        <v>24</v>
      </c>
      <c r="O100" s="42" t="s">
        <v>51</v>
      </c>
    </row>
    <row r="101" spans="1:15" x14ac:dyDescent="0.3">
      <c r="A101" s="42"/>
      <c r="B101" s="42"/>
      <c r="C101" s="42"/>
      <c r="D101" s="14" t="s">
        <v>26</v>
      </c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42"/>
    </row>
    <row r="102" spans="1:15" x14ac:dyDescent="0.3">
      <c r="A102" s="42"/>
      <c r="B102" s="42"/>
      <c r="C102" s="42"/>
      <c r="D102" s="14" t="s">
        <v>27</v>
      </c>
      <c r="E102" s="4">
        <v>1.95</v>
      </c>
      <c r="F102" s="2">
        <v>1.95</v>
      </c>
      <c r="G102" s="2" t="s">
        <v>24</v>
      </c>
      <c r="H102" s="2" t="s">
        <v>24</v>
      </c>
      <c r="I102" s="2" t="s">
        <v>24</v>
      </c>
      <c r="J102" s="2" t="s">
        <v>24</v>
      </c>
      <c r="K102" s="2" t="s">
        <v>24</v>
      </c>
      <c r="L102" s="2" t="s">
        <v>24</v>
      </c>
      <c r="M102" s="2" t="s">
        <v>24</v>
      </c>
      <c r="N102" s="2" t="s">
        <v>24</v>
      </c>
      <c r="O102" s="42"/>
    </row>
    <row r="103" spans="1:15" x14ac:dyDescent="0.3">
      <c r="A103" s="42"/>
      <c r="B103" s="42"/>
      <c r="C103" s="42"/>
      <c r="D103" s="14" t="s">
        <v>28</v>
      </c>
      <c r="E103" s="4">
        <v>2</v>
      </c>
      <c r="F103" s="2">
        <v>2</v>
      </c>
      <c r="G103" s="2" t="s">
        <v>24</v>
      </c>
      <c r="H103" s="2" t="s">
        <v>24</v>
      </c>
      <c r="I103" s="2" t="s">
        <v>24</v>
      </c>
      <c r="J103" s="2" t="s">
        <v>24</v>
      </c>
      <c r="K103" s="2" t="s">
        <v>24</v>
      </c>
      <c r="L103" s="2" t="s">
        <v>24</v>
      </c>
      <c r="M103" s="2" t="s">
        <v>24</v>
      </c>
      <c r="N103" s="2" t="s">
        <v>24</v>
      </c>
      <c r="O103" s="42"/>
    </row>
    <row r="104" spans="1:15" s="3" customFormat="1" ht="39" customHeight="1" x14ac:dyDescent="0.3">
      <c r="A104" s="42" t="s">
        <v>52</v>
      </c>
      <c r="B104" s="42" t="s">
        <v>36</v>
      </c>
      <c r="C104" s="42"/>
      <c r="D104" s="14" t="s">
        <v>23</v>
      </c>
      <c r="E104" s="4">
        <f t="shared" ref="E104:E106" si="13">K104</f>
        <v>12.4</v>
      </c>
      <c r="F104" s="2" t="s">
        <v>24</v>
      </c>
      <c r="G104" s="2" t="s">
        <v>24</v>
      </c>
      <c r="H104" s="2" t="s">
        <v>24</v>
      </c>
      <c r="I104" s="2" t="s">
        <v>24</v>
      </c>
      <c r="J104" s="2" t="s">
        <v>24</v>
      </c>
      <c r="K104" s="4">
        <f>K106+K107</f>
        <v>12.4</v>
      </c>
      <c r="L104" s="2" t="s">
        <v>24</v>
      </c>
      <c r="M104" s="2" t="s">
        <v>24</v>
      </c>
      <c r="N104" s="2" t="s">
        <v>24</v>
      </c>
      <c r="O104" s="42" t="s">
        <v>53</v>
      </c>
    </row>
    <row r="105" spans="1:15" s="3" customFormat="1" x14ac:dyDescent="0.3">
      <c r="A105" s="42"/>
      <c r="B105" s="42"/>
      <c r="C105" s="42"/>
      <c r="D105" s="14" t="s">
        <v>26</v>
      </c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42"/>
    </row>
    <row r="106" spans="1:15" s="3" customFormat="1" x14ac:dyDescent="0.3">
      <c r="A106" s="42"/>
      <c r="B106" s="42"/>
      <c r="C106" s="42"/>
      <c r="D106" s="14" t="s">
        <v>27</v>
      </c>
      <c r="E106" s="4">
        <f t="shared" si="13"/>
        <v>11.8</v>
      </c>
      <c r="F106" s="2" t="s">
        <v>24</v>
      </c>
      <c r="G106" s="2" t="s">
        <v>24</v>
      </c>
      <c r="H106" s="2" t="s">
        <v>24</v>
      </c>
      <c r="I106" s="2" t="s">
        <v>24</v>
      </c>
      <c r="J106" s="2" t="s">
        <v>24</v>
      </c>
      <c r="K106" s="2">
        <v>11.8</v>
      </c>
      <c r="L106" s="2" t="s">
        <v>24</v>
      </c>
      <c r="M106" s="2" t="s">
        <v>24</v>
      </c>
      <c r="N106" s="2" t="s">
        <v>24</v>
      </c>
      <c r="O106" s="42"/>
    </row>
    <row r="107" spans="1:15" s="3" customFormat="1" x14ac:dyDescent="0.3">
      <c r="A107" s="42"/>
      <c r="B107" s="42"/>
      <c r="C107" s="42"/>
      <c r="D107" s="14" t="s">
        <v>28</v>
      </c>
      <c r="E107" s="4">
        <f>K107</f>
        <v>0.6</v>
      </c>
      <c r="F107" s="2" t="s">
        <v>24</v>
      </c>
      <c r="G107" s="2" t="s">
        <v>24</v>
      </c>
      <c r="H107" s="2" t="s">
        <v>24</v>
      </c>
      <c r="I107" s="2" t="s">
        <v>24</v>
      </c>
      <c r="J107" s="2" t="s">
        <v>24</v>
      </c>
      <c r="K107" s="2">
        <v>0.6</v>
      </c>
      <c r="L107" s="2" t="s">
        <v>24</v>
      </c>
      <c r="M107" s="2" t="s">
        <v>24</v>
      </c>
      <c r="N107" s="2" t="s">
        <v>24</v>
      </c>
      <c r="O107" s="42"/>
    </row>
    <row r="108" spans="1:15" ht="18.75" customHeight="1" x14ac:dyDescent="0.3">
      <c r="A108" s="42" t="s">
        <v>102</v>
      </c>
      <c r="B108" s="42" t="s">
        <v>82</v>
      </c>
      <c r="C108" s="42"/>
      <c r="D108" s="14" t="s">
        <v>23</v>
      </c>
      <c r="E108" s="4">
        <f>E110+E111</f>
        <v>106.19</v>
      </c>
      <c r="F108" s="2" t="s">
        <v>24</v>
      </c>
      <c r="G108" s="2" t="s">
        <v>24</v>
      </c>
      <c r="H108" s="2" t="s">
        <v>24</v>
      </c>
      <c r="I108" s="2" t="s">
        <v>24</v>
      </c>
      <c r="J108" s="2" t="s">
        <v>24</v>
      </c>
      <c r="K108" s="2" t="s">
        <v>24</v>
      </c>
      <c r="L108" s="4">
        <f>L110+L111</f>
        <v>106.19</v>
      </c>
      <c r="M108" s="2" t="s">
        <v>24</v>
      </c>
      <c r="N108" s="2" t="s">
        <v>24</v>
      </c>
      <c r="O108" s="42" t="s">
        <v>54</v>
      </c>
    </row>
    <row r="109" spans="1:15" x14ac:dyDescent="0.3">
      <c r="A109" s="42"/>
      <c r="B109" s="42"/>
      <c r="C109" s="42"/>
      <c r="D109" s="14" t="s">
        <v>26</v>
      </c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42"/>
    </row>
    <row r="110" spans="1:15" x14ac:dyDescent="0.3">
      <c r="A110" s="42"/>
      <c r="B110" s="42"/>
      <c r="C110" s="42"/>
      <c r="D110" s="14" t="s">
        <v>27</v>
      </c>
      <c r="E110" s="4">
        <f>L110</f>
        <v>100.88</v>
      </c>
      <c r="F110" s="2" t="s">
        <v>24</v>
      </c>
      <c r="G110" s="2" t="s">
        <v>24</v>
      </c>
      <c r="H110" s="2" t="s">
        <v>24</v>
      </c>
      <c r="I110" s="2" t="s">
        <v>24</v>
      </c>
      <c r="J110" s="2" t="s">
        <v>24</v>
      </c>
      <c r="K110" s="2" t="s">
        <v>24</v>
      </c>
      <c r="L110" s="2">
        <v>100.88</v>
      </c>
      <c r="M110" s="2" t="s">
        <v>24</v>
      </c>
      <c r="N110" s="2" t="s">
        <v>24</v>
      </c>
      <c r="O110" s="42"/>
    </row>
    <row r="111" spans="1:15" ht="18.75" customHeight="1" x14ac:dyDescent="0.3">
      <c r="A111" s="42"/>
      <c r="B111" s="42"/>
      <c r="C111" s="42"/>
      <c r="D111" s="14" t="s">
        <v>28</v>
      </c>
      <c r="E111" s="4">
        <f>L111</f>
        <v>5.31</v>
      </c>
      <c r="F111" s="2" t="s">
        <v>24</v>
      </c>
      <c r="G111" s="2" t="s">
        <v>24</v>
      </c>
      <c r="H111" s="2" t="s">
        <v>24</v>
      </c>
      <c r="I111" s="2" t="s">
        <v>24</v>
      </c>
      <c r="J111" s="2" t="s">
        <v>24</v>
      </c>
      <c r="K111" s="2" t="s">
        <v>24</v>
      </c>
      <c r="L111" s="2">
        <v>5.31</v>
      </c>
      <c r="M111" s="2" t="s">
        <v>24</v>
      </c>
      <c r="N111" s="2" t="s">
        <v>24</v>
      </c>
      <c r="O111" s="42"/>
    </row>
    <row r="112" spans="1:15" ht="73.5" customHeight="1" x14ac:dyDescent="0.3">
      <c r="A112" s="42" t="s">
        <v>55</v>
      </c>
      <c r="B112" s="42" t="s">
        <v>86</v>
      </c>
      <c r="C112" s="42"/>
      <c r="D112" s="14" t="s">
        <v>23</v>
      </c>
      <c r="E112" s="4">
        <f>E114+E115</f>
        <v>750</v>
      </c>
      <c r="F112" s="2" t="s">
        <v>24</v>
      </c>
      <c r="G112" s="2" t="s">
        <v>24</v>
      </c>
      <c r="H112" s="2" t="s">
        <v>24</v>
      </c>
      <c r="I112" s="2" t="s">
        <v>24</v>
      </c>
      <c r="J112" s="2" t="s">
        <v>24</v>
      </c>
      <c r="K112" s="4">
        <f t="shared" ref="K112:M112" si="14">K114+K115</f>
        <v>256.25299999999999</v>
      </c>
      <c r="L112" s="4">
        <f t="shared" si="14"/>
        <v>138.76300000000001</v>
      </c>
      <c r="M112" s="4">
        <f t="shared" si="14"/>
        <v>26.079000000000001</v>
      </c>
      <c r="N112" s="4">
        <f>N114+N115</f>
        <v>328.90499999999997</v>
      </c>
      <c r="O112" s="42" t="s">
        <v>56</v>
      </c>
    </row>
    <row r="113" spans="1:15" x14ac:dyDescent="0.3">
      <c r="A113" s="42"/>
      <c r="B113" s="42"/>
      <c r="C113" s="42"/>
      <c r="D113" s="14" t="s">
        <v>26</v>
      </c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42"/>
    </row>
    <row r="114" spans="1:15" x14ac:dyDescent="0.3">
      <c r="A114" s="42"/>
      <c r="B114" s="42"/>
      <c r="C114" s="42"/>
      <c r="D114" s="14" t="s">
        <v>27</v>
      </c>
      <c r="E114" s="4">
        <f>K114+L114+M114+N114</f>
        <v>720</v>
      </c>
      <c r="F114" s="2"/>
      <c r="G114" s="2" t="s">
        <v>24</v>
      </c>
      <c r="H114" s="2" t="s">
        <v>24</v>
      </c>
      <c r="I114" s="2" t="s">
        <v>24</v>
      </c>
      <c r="J114" s="2" t="s">
        <v>24</v>
      </c>
      <c r="K114" s="2">
        <v>246.25299999999999</v>
      </c>
      <c r="L114" s="2">
        <v>130.76300000000001</v>
      </c>
      <c r="M114" s="2">
        <v>19.079000000000001</v>
      </c>
      <c r="N114" s="2">
        <v>323.90499999999997</v>
      </c>
      <c r="O114" s="42"/>
    </row>
    <row r="115" spans="1:15" x14ac:dyDescent="0.3">
      <c r="A115" s="42"/>
      <c r="B115" s="42"/>
      <c r="C115" s="42"/>
      <c r="D115" s="14" t="s">
        <v>28</v>
      </c>
      <c r="E115" s="4">
        <f>K115+L115+M115+N115</f>
        <v>30</v>
      </c>
      <c r="F115" s="2"/>
      <c r="G115" s="2" t="s">
        <v>24</v>
      </c>
      <c r="H115" s="2" t="s">
        <v>24</v>
      </c>
      <c r="I115" s="2" t="s">
        <v>24</v>
      </c>
      <c r="J115" s="2" t="s">
        <v>24</v>
      </c>
      <c r="K115" s="2">
        <v>10</v>
      </c>
      <c r="L115" s="2">
        <v>8</v>
      </c>
      <c r="M115" s="2">
        <v>7</v>
      </c>
      <c r="N115" s="2">
        <v>5</v>
      </c>
      <c r="O115" s="42"/>
    </row>
    <row r="116" spans="1:15" ht="15.75" customHeight="1" x14ac:dyDescent="0.3">
      <c r="A116" s="44" t="s">
        <v>120</v>
      </c>
      <c r="B116" s="42"/>
      <c r="C116" s="42"/>
      <c r="D116" s="14" t="s">
        <v>23</v>
      </c>
      <c r="E116" s="4">
        <f>E118+E119</f>
        <v>872.53999999999985</v>
      </c>
      <c r="F116" s="4">
        <f>F118+F119</f>
        <v>3.95</v>
      </c>
      <c r="G116" s="2" t="s">
        <v>24</v>
      </c>
      <c r="H116" s="2" t="s">
        <v>24</v>
      </c>
      <c r="I116" s="2" t="s">
        <v>24</v>
      </c>
      <c r="J116" s="2" t="s">
        <v>24</v>
      </c>
      <c r="K116" s="4">
        <f>K118+K119</f>
        <v>268.65300000000002</v>
      </c>
      <c r="L116" s="4">
        <f t="shared" ref="L116:N116" si="15">L118+L119</f>
        <v>244.953</v>
      </c>
      <c r="M116" s="4">
        <f t="shared" si="15"/>
        <v>26.079000000000001</v>
      </c>
      <c r="N116" s="4">
        <f t="shared" si="15"/>
        <v>328.90499999999997</v>
      </c>
      <c r="O116" s="42"/>
    </row>
    <row r="117" spans="1:15" x14ac:dyDescent="0.3">
      <c r="A117" s="44"/>
      <c r="B117" s="42"/>
      <c r="C117" s="42"/>
      <c r="D117" s="14" t="s">
        <v>26</v>
      </c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42"/>
    </row>
    <row r="118" spans="1:15" x14ac:dyDescent="0.3">
      <c r="A118" s="44"/>
      <c r="B118" s="42"/>
      <c r="C118" s="42"/>
      <c r="D118" s="14" t="s">
        <v>27</v>
      </c>
      <c r="E118" s="4">
        <f>F118+K118+L118+M118+N118</f>
        <v>834.62999999999988</v>
      </c>
      <c r="F118" s="2">
        <f>F102</f>
        <v>1.95</v>
      </c>
      <c r="G118" s="2" t="s">
        <v>24</v>
      </c>
      <c r="H118" s="2" t="s">
        <v>24</v>
      </c>
      <c r="I118" s="2" t="s">
        <v>24</v>
      </c>
      <c r="J118" s="2" t="s">
        <v>24</v>
      </c>
      <c r="K118" s="2">
        <f>K114+K106</f>
        <v>258.053</v>
      </c>
      <c r="L118" s="2">
        <f>L114+L110</f>
        <v>231.643</v>
      </c>
      <c r="M118" s="2">
        <f t="shared" ref="M118" si="16">M114</f>
        <v>19.079000000000001</v>
      </c>
      <c r="N118" s="2">
        <f>N114</f>
        <v>323.90499999999997</v>
      </c>
      <c r="O118" s="42"/>
    </row>
    <row r="119" spans="1:15" x14ac:dyDescent="0.3">
      <c r="A119" s="44"/>
      <c r="B119" s="42"/>
      <c r="C119" s="42"/>
      <c r="D119" s="14" t="s">
        <v>28</v>
      </c>
      <c r="E119" s="4">
        <f>F119+K119+L119+M119+N119</f>
        <v>37.909999999999997</v>
      </c>
      <c r="F119" s="2">
        <f>F103</f>
        <v>2</v>
      </c>
      <c r="G119" s="2" t="s">
        <v>24</v>
      </c>
      <c r="H119" s="2" t="s">
        <v>24</v>
      </c>
      <c r="I119" s="2" t="s">
        <v>24</v>
      </c>
      <c r="J119" s="2" t="s">
        <v>24</v>
      </c>
      <c r="K119" s="2">
        <f>K115+K107</f>
        <v>10.6</v>
      </c>
      <c r="L119" s="2">
        <f>L115+L111</f>
        <v>13.309999999999999</v>
      </c>
      <c r="M119" s="2">
        <f>M115</f>
        <v>7</v>
      </c>
      <c r="N119" s="2">
        <f>N115</f>
        <v>5</v>
      </c>
      <c r="O119" s="42"/>
    </row>
    <row r="120" spans="1:15" ht="23.25" customHeight="1" x14ac:dyDescent="0.3">
      <c r="A120" s="42" t="s">
        <v>57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</row>
    <row r="121" spans="1:15" ht="22.5" customHeight="1" x14ac:dyDescent="0.3">
      <c r="A121" s="42" t="s">
        <v>103</v>
      </c>
      <c r="B121" s="42" t="s">
        <v>22</v>
      </c>
      <c r="C121" s="42"/>
      <c r="D121" s="14" t="s">
        <v>23</v>
      </c>
      <c r="E121" s="4">
        <f>E123+E124</f>
        <v>69.411000000000001</v>
      </c>
      <c r="F121" s="4">
        <f>F123+F124</f>
        <v>60.469000000000001</v>
      </c>
      <c r="G121" s="4">
        <v>8.9420000000000002</v>
      </c>
      <c r="H121" s="2" t="s">
        <v>24</v>
      </c>
      <c r="I121" s="2" t="s">
        <v>24</v>
      </c>
      <c r="J121" s="2" t="s">
        <v>24</v>
      </c>
      <c r="K121" s="2" t="s">
        <v>24</v>
      </c>
      <c r="L121" s="2" t="s">
        <v>24</v>
      </c>
      <c r="M121" s="2" t="s">
        <v>24</v>
      </c>
      <c r="N121" s="2" t="s">
        <v>24</v>
      </c>
      <c r="O121" s="42" t="s">
        <v>121</v>
      </c>
    </row>
    <row r="122" spans="1:15" x14ac:dyDescent="0.3">
      <c r="A122" s="42"/>
      <c r="B122" s="42"/>
      <c r="C122" s="42"/>
      <c r="D122" s="14" t="s">
        <v>26</v>
      </c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42"/>
    </row>
    <row r="123" spans="1:15" x14ac:dyDescent="0.3">
      <c r="A123" s="42"/>
      <c r="B123" s="42"/>
      <c r="C123" s="42"/>
      <c r="D123" s="14" t="s">
        <v>27</v>
      </c>
      <c r="E123" s="4">
        <f>F123</f>
        <v>57.069000000000003</v>
      </c>
      <c r="F123" s="2">
        <v>57.069000000000003</v>
      </c>
      <c r="G123" s="2" t="s">
        <v>24</v>
      </c>
      <c r="H123" s="2" t="s">
        <v>24</v>
      </c>
      <c r="I123" s="2" t="s">
        <v>24</v>
      </c>
      <c r="J123" s="2" t="s">
        <v>24</v>
      </c>
      <c r="K123" s="2" t="s">
        <v>24</v>
      </c>
      <c r="L123" s="2" t="s">
        <v>24</v>
      </c>
      <c r="M123" s="2" t="s">
        <v>24</v>
      </c>
      <c r="N123" s="2" t="s">
        <v>24</v>
      </c>
      <c r="O123" s="42"/>
    </row>
    <row r="124" spans="1:15" ht="16.5" customHeight="1" x14ac:dyDescent="0.3">
      <c r="A124" s="42"/>
      <c r="B124" s="42"/>
      <c r="C124" s="42"/>
      <c r="D124" s="14" t="s">
        <v>28</v>
      </c>
      <c r="E124" s="4">
        <f>F124+G124</f>
        <v>12.342000000000001</v>
      </c>
      <c r="F124" s="2">
        <v>3.4</v>
      </c>
      <c r="G124" s="2">
        <v>8.9420000000000002</v>
      </c>
      <c r="H124" s="2" t="s">
        <v>24</v>
      </c>
      <c r="I124" s="2" t="s">
        <v>24</v>
      </c>
      <c r="J124" s="2" t="s">
        <v>24</v>
      </c>
      <c r="K124" s="2" t="s">
        <v>24</v>
      </c>
      <c r="L124" s="2" t="s">
        <v>24</v>
      </c>
      <c r="M124" s="2" t="s">
        <v>24</v>
      </c>
      <c r="N124" s="2" t="s">
        <v>24</v>
      </c>
      <c r="O124" s="42"/>
    </row>
    <row r="125" spans="1:15" ht="15.75" customHeight="1" x14ac:dyDescent="0.3">
      <c r="A125" s="42" t="s">
        <v>104</v>
      </c>
      <c r="B125" s="42" t="s">
        <v>22</v>
      </c>
      <c r="C125" s="42"/>
      <c r="D125" s="14" t="s">
        <v>23</v>
      </c>
      <c r="E125" s="4">
        <f t="shared" ref="E125:F125" si="17">E127+E128</f>
        <v>226.08</v>
      </c>
      <c r="F125" s="4">
        <f t="shared" si="17"/>
        <v>16.016999999999999</v>
      </c>
      <c r="G125" s="4">
        <f>G127+G128</f>
        <v>207.41399999999999</v>
      </c>
      <c r="H125" s="4">
        <v>2.649</v>
      </c>
      <c r="I125" s="2" t="s">
        <v>24</v>
      </c>
      <c r="J125" s="2" t="s">
        <v>24</v>
      </c>
      <c r="K125" s="2" t="s">
        <v>24</v>
      </c>
      <c r="L125" s="2" t="s">
        <v>24</v>
      </c>
      <c r="M125" s="2" t="s">
        <v>24</v>
      </c>
      <c r="N125" s="2" t="s">
        <v>24</v>
      </c>
      <c r="O125" s="42" t="s">
        <v>58</v>
      </c>
    </row>
    <row r="126" spans="1:15" x14ac:dyDescent="0.3">
      <c r="A126" s="42"/>
      <c r="B126" s="42"/>
      <c r="C126" s="42"/>
      <c r="D126" s="14" t="s">
        <v>26</v>
      </c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42"/>
    </row>
    <row r="127" spans="1:15" x14ac:dyDescent="0.3">
      <c r="A127" s="42"/>
      <c r="B127" s="42"/>
      <c r="C127" s="42"/>
      <c r="D127" s="18" t="s">
        <v>27</v>
      </c>
      <c r="E127" s="19">
        <v>199.68</v>
      </c>
      <c r="F127" s="9">
        <v>4.617</v>
      </c>
      <c r="G127" s="9">
        <v>192.41399999999999</v>
      </c>
      <c r="H127" s="9">
        <v>2.649</v>
      </c>
      <c r="I127" s="9" t="s">
        <v>24</v>
      </c>
      <c r="J127" s="9" t="s">
        <v>24</v>
      </c>
      <c r="K127" s="9" t="s">
        <v>24</v>
      </c>
      <c r="L127" s="9" t="s">
        <v>24</v>
      </c>
      <c r="M127" s="9" t="s">
        <v>24</v>
      </c>
      <c r="N127" s="9" t="s">
        <v>24</v>
      </c>
      <c r="O127" s="42"/>
    </row>
    <row r="128" spans="1:15" ht="15" customHeight="1" x14ac:dyDescent="0.3">
      <c r="A128" s="42"/>
      <c r="B128" s="42"/>
      <c r="C128" s="46"/>
      <c r="D128" s="20" t="s">
        <v>32</v>
      </c>
      <c r="E128" s="19">
        <v>26.4</v>
      </c>
      <c r="F128" s="10">
        <v>11.4</v>
      </c>
      <c r="G128" s="9">
        <v>15</v>
      </c>
      <c r="H128" s="10" t="s">
        <v>24</v>
      </c>
      <c r="I128" s="9" t="s">
        <v>24</v>
      </c>
      <c r="J128" s="10" t="s">
        <v>24</v>
      </c>
      <c r="K128" s="9" t="s">
        <v>24</v>
      </c>
      <c r="L128" s="10" t="s">
        <v>24</v>
      </c>
      <c r="M128" s="9" t="s">
        <v>24</v>
      </c>
      <c r="N128" s="21" t="s">
        <v>24</v>
      </c>
      <c r="O128" s="43"/>
    </row>
    <row r="129" spans="1:15" ht="22.5" customHeight="1" x14ac:dyDescent="0.3">
      <c r="A129" s="42"/>
      <c r="B129" s="42"/>
      <c r="C129" s="46"/>
      <c r="D129" s="22" t="s">
        <v>33</v>
      </c>
      <c r="E129" s="16">
        <v>2.35</v>
      </c>
      <c r="F129" s="11" t="s">
        <v>24</v>
      </c>
      <c r="G129" s="12">
        <v>2.35</v>
      </c>
      <c r="H129" s="11" t="s">
        <v>24</v>
      </c>
      <c r="I129" s="12" t="s">
        <v>24</v>
      </c>
      <c r="J129" s="11" t="s">
        <v>24</v>
      </c>
      <c r="K129" s="12" t="s">
        <v>24</v>
      </c>
      <c r="L129" s="11" t="s">
        <v>24</v>
      </c>
      <c r="M129" s="12" t="s">
        <v>24</v>
      </c>
      <c r="N129" s="23" t="s">
        <v>24</v>
      </c>
      <c r="O129" s="43"/>
    </row>
    <row r="130" spans="1:15" ht="15.75" customHeight="1" x14ac:dyDescent="0.3">
      <c r="A130" s="42" t="s">
        <v>105</v>
      </c>
      <c r="B130" s="42" t="s">
        <v>22</v>
      </c>
      <c r="C130" s="42"/>
      <c r="D130" s="15" t="s">
        <v>23</v>
      </c>
      <c r="E130" s="16">
        <v>138.61699999999999</v>
      </c>
      <c r="F130" s="16">
        <v>68</v>
      </c>
      <c r="G130" s="16">
        <v>70.617000000000004</v>
      </c>
      <c r="H130" s="12" t="s">
        <v>24</v>
      </c>
      <c r="I130" s="12" t="s">
        <v>24</v>
      </c>
      <c r="J130" s="12" t="s">
        <v>24</v>
      </c>
      <c r="K130" s="12" t="s">
        <v>24</v>
      </c>
      <c r="L130" s="12" t="s">
        <v>24</v>
      </c>
      <c r="M130" s="12" t="s">
        <v>24</v>
      </c>
      <c r="N130" s="12" t="s">
        <v>24</v>
      </c>
      <c r="O130" s="42" t="s">
        <v>59</v>
      </c>
    </row>
    <row r="131" spans="1:15" x14ac:dyDescent="0.3">
      <c r="A131" s="42"/>
      <c r="B131" s="42"/>
      <c r="C131" s="42"/>
      <c r="D131" s="14" t="s">
        <v>26</v>
      </c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42"/>
    </row>
    <row r="132" spans="1:15" ht="12.75" customHeight="1" x14ac:dyDescent="0.3">
      <c r="A132" s="42"/>
      <c r="B132" s="42"/>
      <c r="C132" s="42"/>
      <c r="D132" s="14" t="s">
        <v>60</v>
      </c>
      <c r="E132" s="4">
        <v>70.617000000000004</v>
      </c>
      <c r="F132" s="2" t="s">
        <v>24</v>
      </c>
      <c r="G132" s="2">
        <v>70.617000000000004</v>
      </c>
      <c r="H132" s="2" t="s">
        <v>24</v>
      </c>
      <c r="I132" s="2" t="s">
        <v>24</v>
      </c>
      <c r="J132" s="2" t="s">
        <v>24</v>
      </c>
      <c r="K132" s="2" t="s">
        <v>24</v>
      </c>
      <c r="L132" s="2" t="s">
        <v>24</v>
      </c>
      <c r="M132" s="2" t="s">
        <v>24</v>
      </c>
      <c r="N132" s="2" t="s">
        <v>24</v>
      </c>
      <c r="O132" s="42"/>
    </row>
    <row r="133" spans="1:15" x14ac:dyDescent="0.3">
      <c r="A133" s="42"/>
      <c r="B133" s="42"/>
      <c r="C133" s="42"/>
      <c r="D133" s="14" t="s">
        <v>27</v>
      </c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42"/>
    </row>
    <row r="134" spans="1:15" x14ac:dyDescent="0.3">
      <c r="A134" s="42"/>
      <c r="B134" s="42"/>
      <c r="C134" s="42"/>
      <c r="D134" s="14" t="s">
        <v>28</v>
      </c>
      <c r="E134" s="4">
        <v>68</v>
      </c>
      <c r="F134" s="2">
        <v>68</v>
      </c>
      <c r="G134" s="2" t="s">
        <v>24</v>
      </c>
      <c r="H134" s="2" t="s">
        <v>24</v>
      </c>
      <c r="I134" s="2" t="s">
        <v>24</v>
      </c>
      <c r="J134" s="2" t="s">
        <v>24</v>
      </c>
      <c r="K134" s="2" t="s">
        <v>24</v>
      </c>
      <c r="L134" s="2" t="s">
        <v>24</v>
      </c>
      <c r="M134" s="2" t="s">
        <v>24</v>
      </c>
      <c r="N134" s="2" t="s">
        <v>24</v>
      </c>
      <c r="O134" s="42"/>
    </row>
    <row r="135" spans="1:15" ht="15.75" customHeight="1" x14ac:dyDescent="0.3">
      <c r="A135" s="42" t="s">
        <v>61</v>
      </c>
      <c r="B135" s="42" t="s">
        <v>36</v>
      </c>
      <c r="C135" s="42"/>
      <c r="D135" s="14" t="s">
        <v>23</v>
      </c>
      <c r="E135" s="4">
        <v>0.24</v>
      </c>
      <c r="F135" s="2" t="s">
        <v>24</v>
      </c>
      <c r="G135" s="2" t="s">
        <v>24</v>
      </c>
      <c r="H135" s="2" t="s">
        <v>24</v>
      </c>
      <c r="I135" s="4">
        <v>0.24</v>
      </c>
      <c r="J135" s="2" t="s">
        <v>24</v>
      </c>
      <c r="K135" s="2" t="s">
        <v>24</v>
      </c>
      <c r="L135" s="2" t="s">
        <v>24</v>
      </c>
      <c r="M135" s="2" t="s">
        <v>24</v>
      </c>
      <c r="N135" s="2" t="s">
        <v>24</v>
      </c>
      <c r="O135" s="42" t="s">
        <v>62</v>
      </c>
    </row>
    <row r="136" spans="1:15" x14ac:dyDescent="0.3">
      <c r="A136" s="42"/>
      <c r="B136" s="42"/>
      <c r="C136" s="42"/>
      <c r="D136" s="14" t="s">
        <v>26</v>
      </c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42"/>
    </row>
    <row r="137" spans="1:15" ht="16.5" customHeight="1" x14ac:dyDescent="0.3">
      <c r="A137" s="42"/>
      <c r="B137" s="42"/>
      <c r="C137" s="42"/>
      <c r="D137" s="14" t="s">
        <v>60</v>
      </c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42"/>
    </row>
    <row r="138" spans="1:15" x14ac:dyDescent="0.3">
      <c r="A138" s="42"/>
      <c r="B138" s="42"/>
      <c r="C138" s="42"/>
      <c r="D138" s="14" t="s">
        <v>27</v>
      </c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42"/>
    </row>
    <row r="139" spans="1:15" x14ac:dyDescent="0.3">
      <c r="A139" s="42"/>
      <c r="B139" s="42"/>
      <c r="C139" s="42"/>
      <c r="D139" s="14" t="s">
        <v>28</v>
      </c>
      <c r="E139" s="4">
        <v>0.24</v>
      </c>
      <c r="F139" s="2" t="s">
        <v>24</v>
      </c>
      <c r="G139" s="2" t="s">
        <v>24</v>
      </c>
      <c r="H139" s="2" t="s">
        <v>24</v>
      </c>
      <c r="I139" s="2">
        <v>0.24</v>
      </c>
      <c r="J139" s="2" t="s">
        <v>24</v>
      </c>
      <c r="K139" s="2" t="s">
        <v>24</v>
      </c>
      <c r="L139" s="2" t="s">
        <v>24</v>
      </c>
      <c r="M139" s="2" t="s">
        <v>24</v>
      </c>
      <c r="N139" s="2" t="s">
        <v>24</v>
      </c>
      <c r="O139" s="42"/>
    </row>
    <row r="140" spans="1:15" ht="15.75" customHeight="1" x14ac:dyDescent="0.3">
      <c r="A140" s="42" t="s">
        <v>63</v>
      </c>
      <c r="B140" s="42" t="s">
        <v>36</v>
      </c>
      <c r="C140" s="42"/>
      <c r="D140" s="14" t="s">
        <v>23</v>
      </c>
      <c r="E140" s="4">
        <f>E143+E144</f>
        <v>83.9</v>
      </c>
      <c r="F140" s="2" t="s">
        <v>24</v>
      </c>
      <c r="G140" s="2" t="s">
        <v>24</v>
      </c>
      <c r="H140" s="2" t="s">
        <v>24</v>
      </c>
      <c r="I140" s="2" t="s">
        <v>24</v>
      </c>
      <c r="J140" s="2" t="s">
        <v>24</v>
      </c>
      <c r="K140" s="4">
        <v>83.9</v>
      </c>
      <c r="L140" s="2" t="s">
        <v>24</v>
      </c>
      <c r="M140" s="2" t="s">
        <v>24</v>
      </c>
      <c r="N140" s="2" t="s">
        <v>24</v>
      </c>
      <c r="O140" s="42" t="s">
        <v>64</v>
      </c>
    </row>
    <row r="141" spans="1:15" x14ac:dyDescent="0.3">
      <c r="A141" s="42"/>
      <c r="B141" s="42"/>
      <c r="C141" s="42"/>
      <c r="D141" s="14" t="s">
        <v>26</v>
      </c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42"/>
    </row>
    <row r="142" spans="1:15" ht="15.75" customHeight="1" x14ac:dyDescent="0.3">
      <c r="A142" s="42"/>
      <c r="B142" s="42"/>
      <c r="C142" s="42"/>
      <c r="D142" s="14" t="s">
        <v>60</v>
      </c>
      <c r="E142" s="4" t="s">
        <v>24</v>
      </c>
      <c r="F142" s="4" t="s">
        <v>24</v>
      </c>
      <c r="G142" s="4" t="s">
        <v>24</v>
      </c>
      <c r="H142" s="4" t="s">
        <v>24</v>
      </c>
      <c r="I142" s="4" t="s">
        <v>24</v>
      </c>
      <c r="J142" s="4" t="s">
        <v>24</v>
      </c>
      <c r="K142" s="4" t="s">
        <v>24</v>
      </c>
      <c r="L142" s="4" t="s">
        <v>24</v>
      </c>
      <c r="M142" s="4" t="s">
        <v>24</v>
      </c>
      <c r="N142" s="4" t="s">
        <v>24</v>
      </c>
      <c r="O142" s="42"/>
    </row>
    <row r="143" spans="1:15" x14ac:dyDescent="0.3">
      <c r="A143" s="42"/>
      <c r="B143" s="42"/>
      <c r="C143" s="42"/>
      <c r="D143" s="14" t="s">
        <v>27</v>
      </c>
      <c r="E143" s="4">
        <v>79.704999999999998</v>
      </c>
      <c r="F143" s="2" t="s">
        <v>24</v>
      </c>
      <c r="G143" s="2" t="s">
        <v>24</v>
      </c>
      <c r="H143" s="2" t="s">
        <v>24</v>
      </c>
      <c r="I143" s="2" t="s">
        <v>24</v>
      </c>
      <c r="J143" s="2" t="s">
        <v>24</v>
      </c>
      <c r="K143" s="2">
        <v>79.704999999999998</v>
      </c>
      <c r="L143" s="2" t="s">
        <v>24</v>
      </c>
      <c r="M143" s="2" t="s">
        <v>24</v>
      </c>
      <c r="N143" s="2" t="s">
        <v>24</v>
      </c>
      <c r="O143" s="42"/>
    </row>
    <row r="144" spans="1:15" x14ac:dyDescent="0.3">
      <c r="A144" s="42"/>
      <c r="B144" s="42"/>
      <c r="C144" s="42"/>
      <c r="D144" s="14" t="s">
        <v>28</v>
      </c>
      <c r="E144" s="4">
        <v>4.1950000000000003</v>
      </c>
      <c r="F144" s="2" t="s">
        <v>24</v>
      </c>
      <c r="G144" s="2" t="s">
        <v>24</v>
      </c>
      <c r="H144" s="2" t="s">
        <v>24</v>
      </c>
      <c r="I144" s="2" t="s">
        <v>24</v>
      </c>
      <c r="J144" s="2" t="s">
        <v>24</v>
      </c>
      <c r="K144" s="2">
        <v>4.1950000000000003</v>
      </c>
      <c r="L144" s="2" t="s">
        <v>24</v>
      </c>
      <c r="M144" s="2" t="s">
        <v>24</v>
      </c>
      <c r="N144" s="2" t="s">
        <v>24</v>
      </c>
      <c r="O144" s="42"/>
    </row>
    <row r="145" spans="1:15" ht="28.5" customHeight="1" x14ac:dyDescent="0.3">
      <c r="A145" s="42" t="s">
        <v>123</v>
      </c>
      <c r="B145" s="42" t="s">
        <v>82</v>
      </c>
      <c r="C145" s="42"/>
      <c r="D145" s="14" t="s">
        <v>23</v>
      </c>
      <c r="E145" s="4">
        <f t="shared" ref="E145:E147" si="18">L145+M145</f>
        <v>253.22899999999998</v>
      </c>
      <c r="F145" s="2" t="s">
        <v>24</v>
      </c>
      <c r="G145" s="2" t="s">
        <v>24</v>
      </c>
      <c r="H145" s="2" t="s">
        <v>24</v>
      </c>
      <c r="I145" s="2" t="s">
        <v>24</v>
      </c>
      <c r="J145" s="2" t="s">
        <v>24</v>
      </c>
      <c r="K145" s="2" t="s">
        <v>24</v>
      </c>
      <c r="L145" s="4">
        <f>L147+L148</f>
        <v>147.702</v>
      </c>
      <c r="M145" s="4">
        <f>M147+M148</f>
        <v>105.527</v>
      </c>
      <c r="N145" s="2" t="s">
        <v>24</v>
      </c>
      <c r="O145" s="42" t="s">
        <v>65</v>
      </c>
    </row>
    <row r="146" spans="1:15" x14ac:dyDescent="0.3">
      <c r="A146" s="42"/>
      <c r="B146" s="42"/>
      <c r="C146" s="42"/>
      <c r="D146" s="14" t="s">
        <v>26</v>
      </c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42"/>
    </row>
    <row r="147" spans="1:15" x14ac:dyDescent="0.3">
      <c r="A147" s="42"/>
      <c r="B147" s="42"/>
      <c r="C147" s="42"/>
      <c r="D147" s="14" t="s">
        <v>27</v>
      </c>
      <c r="E147" s="4">
        <f t="shared" si="18"/>
        <v>240.56700000000001</v>
      </c>
      <c r="F147" s="2" t="s">
        <v>24</v>
      </c>
      <c r="G147" s="2" t="s">
        <v>24</v>
      </c>
      <c r="H147" s="2" t="s">
        <v>24</v>
      </c>
      <c r="I147" s="2" t="s">
        <v>24</v>
      </c>
      <c r="J147" s="2" t="s">
        <v>24</v>
      </c>
      <c r="K147" s="2" t="s">
        <v>24</v>
      </c>
      <c r="L147" s="2">
        <v>138.37100000000001</v>
      </c>
      <c r="M147" s="2">
        <v>102.196</v>
      </c>
      <c r="N147" s="2" t="s">
        <v>24</v>
      </c>
      <c r="O147" s="42"/>
    </row>
    <row r="148" spans="1:15" ht="25.5" customHeight="1" x14ac:dyDescent="0.3">
      <c r="A148" s="42"/>
      <c r="B148" s="42"/>
      <c r="C148" s="42"/>
      <c r="D148" s="14" t="s">
        <v>28</v>
      </c>
      <c r="E148" s="4">
        <f>L148+M148</f>
        <v>12.661999999999999</v>
      </c>
      <c r="F148" s="2" t="s">
        <v>24</v>
      </c>
      <c r="G148" s="2" t="s">
        <v>24</v>
      </c>
      <c r="H148" s="2" t="s">
        <v>24</v>
      </c>
      <c r="I148" s="2" t="s">
        <v>24</v>
      </c>
      <c r="J148" s="2" t="s">
        <v>24</v>
      </c>
      <c r="K148" s="2" t="s">
        <v>24</v>
      </c>
      <c r="L148" s="2">
        <v>9.3309999999999995</v>
      </c>
      <c r="M148" s="2">
        <v>3.331</v>
      </c>
      <c r="N148" s="2" t="s">
        <v>24</v>
      </c>
      <c r="O148" s="42"/>
    </row>
    <row r="149" spans="1:15" ht="43.5" customHeight="1" x14ac:dyDescent="0.3">
      <c r="A149" s="42" t="s">
        <v>66</v>
      </c>
      <c r="B149" s="42" t="s">
        <v>88</v>
      </c>
      <c r="C149" s="42"/>
      <c r="D149" s="14" t="s">
        <v>23</v>
      </c>
      <c r="E149" s="4">
        <f>E152+E153</f>
        <v>117.35400000000001</v>
      </c>
      <c r="F149" s="2" t="s">
        <v>24</v>
      </c>
      <c r="G149" s="2" t="s">
        <v>24</v>
      </c>
      <c r="H149" s="2" t="s">
        <v>24</v>
      </c>
      <c r="I149" s="2" t="s">
        <v>24</v>
      </c>
      <c r="J149" s="2" t="s">
        <v>24</v>
      </c>
      <c r="K149" s="4">
        <v>5</v>
      </c>
      <c r="L149" s="4">
        <f>L152+L153</f>
        <v>80.353999999999999</v>
      </c>
      <c r="M149" s="4">
        <f>M152+M153</f>
        <v>32</v>
      </c>
      <c r="N149" s="2" t="s">
        <v>24</v>
      </c>
      <c r="O149" s="42" t="s">
        <v>67</v>
      </c>
    </row>
    <row r="150" spans="1:15" x14ac:dyDescent="0.3">
      <c r="A150" s="42"/>
      <c r="B150" s="42"/>
      <c r="C150" s="42"/>
      <c r="D150" s="14" t="s">
        <v>26</v>
      </c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42"/>
    </row>
    <row r="151" spans="1:15" ht="15.75" customHeight="1" x14ac:dyDescent="0.3">
      <c r="A151" s="42"/>
      <c r="B151" s="42"/>
      <c r="C151" s="42"/>
      <c r="D151" s="14" t="s">
        <v>60</v>
      </c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42"/>
    </row>
    <row r="152" spans="1:15" x14ac:dyDescent="0.3">
      <c r="A152" s="42"/>
      <c r="B152" s="42"/>
      <c r="C152" s="42"/>
      <c r="D152" s="14" t="s">
        <v>27</v>
      </c>
      <c r="E152" s="4">
        <f>L152+M152</f>
        <v>90.573000000000008</v>
      </c>
      <c r="F152" s="2" t="s">
        <v>24</v>
      </c>
      <c r="G152" s="2" t="s">
        <v>24</v>
      </c>
      <c r="H152" s="2" t="s">
        <v>24</v>
      </c>
      <c r="I152" s="2" t="s">
        <v>24</v>
      </c>
      <c r="J152" s="2" t="s">
        <v>24</v>
      </c>
      <c r="K152" s="2" t="s">
        <v>24</v>
      </c>
      <c r="L152" s="2">
        <v>61.573</v>
      </c>
      <c r="M152" s="2">
        <v>29</v>
      </c>
      <c r="N152" s="2" t="s">
        <v>24</v>
      </c>
      <c r="O152" s="42"/>
    </row>
    <row r="153" spans="1:15" ht="29.25" customHeight="1" x14ac:dyDescent="0.3">
      <c r="A153" s="42"/>
      <c r="B153" s="42"/>
      <c r="C153" s="42"/>
      <c r="D153" s="14" t="s">
        <v>28</v>
      </c>
      <c r="E153" s="4">
        <f>K153+L153+M153</f>
        <v>26.780999999999999</v>
      </c>
      <c r="F153" s="2" t="s">
        <v>24</v>
      </c>
      <c r="G153" s="2" t="s">
        <v>24</v>
      </c>
      <c r="H153" s="2" t="s">
        <v>24</v>
      </c>
      <c r="I153" s="2" t="s">
        <v>24</v>
      </c>
      <c r="J153" s="2" t="s">
        <v>24</v>
      </c>
      <c r="K153" s="2">
        <v>5</v>
      </c>
      <c r="L153" s="2">
        <v>18.780999999999999</v>
      </c>
      <c r="M153" s="2">
        <v>3</v>
      </c>
      <c r="N153" s="2" t="s">
        <v>24</v>
      </c>
      <c r="O153" s="42"/>
    </row>
    <row r="154" spans="1:15" ht="45" customHeight="1" x14ac:dyDescent="0.3">
      <c r="A154" s="42" t="s">
        <v>68</v>
      </c>
      <c r="B154" s="42" t="s">
        <v>88</v>
      </c>
      <c r="C154" s="42"/>
      <c r="D154" s="14" t="s">
        <v>23</v>
      </c>
      <c r="E154" s="4">
        <f>E156+E157+E158</f>
        <v>286.5</v>
      </c>
      <c r="F154" s="2" t="s">
        <v>24</v>
      </c>
      <c r="G154" s="2" t="s">
        <v>24</v>
      </c>
      <c r="H154" s="2" t="s">
        <v>24</v>
      </c>
      <c r="I154" s="2" t="s">
        <v>24</v>
      </c>
      <c r="J154" s="2" t="s">
        <v>24</v>
      </c>
      <c r="K154" s="4">
        <v>6.5</v>
      </c>
      <c r="L154" s="4">
        <f>L157+L158</f>
        <v>26.75</v>
      </c>
      <c r="M154" s="4">
        <f>M156+M157+M158</f>
        <v>253.25</v>
      </c>
      <c r="N154" s="2" t="s">
        <v>24</v>
      </c>
      <c r="O154" s="42" t="s">
        <v>67</v>
      </c>
    </row>
    <row r="155" spans="1:15" x14ac:dyDescent="0.3">
      <c r="A155" s="42"/>
      <c r="B155" s="42"/>
      <c r="C155" s="42"/>
      <c r="D155" s="14" t="s">
        <v>26</v>
      </c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42"/>
    </row>
    <row r="156" spans="1:15" ht="23.25" customHeight="1" x14ac:dyDescent="0.3">
      <c r="A156" s="42"/>
      <c r="B156" s="42"/>
      <c r="C156" s="42"/>
      <c r="D156" s="14" t="s">
        <v>60</v>
      </c>
      <c r="E156" s="4">
        <f>M156</f>
        <v>143.25</v>
      </c>
      <c r="F156" s="2" t="s">
        <v>24</v>
      </c>
      <c r="G156" s="2" t="s">
        <v>24</v>
      </c>
      <c r="H156" s="2" t="s">
        <v>24</v>
      </c>
      <c r="I156" s="2" t="s">
        <v>24</v>
      </c>
      <c r="J156" s="2" t="s">
        <v>24</v>
      </c>
      <c r="K156" s="2" t="s">
        <v>24</v>
      </c>
      <c r="L156" s="2" t="s">
        <v>24</v>
      </c>
      <c r="M156" s="2">
        <v>143.25</v>
      </c>
      <c r="N156" s="2" t="s">
        <v>24</v>
      </c>
      <c r="O156" s="42"/>
    </row>
    <row r="157" spans="1:15" x14ac:dyDescent="0.3">
      <c r="A157" s="42"/>
      <c r="B157" s="42"/>
      <c r="C157" s="42"/>
      <c r="D157" s="14" t="s">
        <v>27</v>
      </c>
      <c r="E157" s="4">
        <f>L157+M157</f>
        <v>121.75</v>
      </c>
      <c r="F157" s="2" t="s">
        <v>24</v>
      </c>
      <c r="G157" s="2" t="s">
        <v>24</v>
      </c>
      <c r="H157" s="2" t="s">
        <v>24</v>
      </c>
      <c r="I157" s="2" t="s">
        <v>24</v>
      </c>
      <c r="J157" s="2" t="s">
        <v>24</v>
      </c>
      <c r="K157" s="2" t="s">
        <v>24</v>
      </c>
      <c r="L157" s="2">
        <v>21.75</v>
      </c>
      <c r="M157" s="2">
        <v>100</v>
      </c>
      <c r="N157" s="2" t="s">
        <v>24</v>
      </c>
      <c r="O157" s="42"/>
    </row>
    <row r="158" spans="1:15" x14ac:dyDescent="0.3">
      <c r="A158" s="42"/>
      <c r="B158" s="42"/>
      <c r="C158" s="42"/>
      <c r="D158" s="14" t="s">
        <v>28</v>
      </c>
      <c r="E158" s="4">
        <f>K158+L158+M158</f>
        <v>21.5</v>
      </c>
      <c r="F158" s="2" t="s">
        <v>24</v>
      </c>
      <c r="G158" s="2" t="s">
        <v>24</v>
      </c>
      <c r="H158" s="2" t="s">
        <v>24</v>
      </c>
      <c r="I158" s="2" t="s">
        <v>24</v>
      </c>
      <c r="J158" s="2" t="s">
        <v>24</v>
      </c>
      <c r="K158" s="2">
        <v>6.5</v>
      </c>
      <c r="L158" s="2">
        <v>5</v>
      </c>
      <c r="M158" s="2">
        <v>10</v>
      </c>
      <c r="N158" s="2" t="s">
        <v>24</v>
      </c>
      <c r="O158" s="42"/>
    </row>
    <row r="159" spans="1:15" ht="15.75" customHeight="1" x14ac:dyDescent="0.3">
      <c r="A159" s="44" t="s">
        <v>122</v>
      </c>
      <c r="B159" s="42"/>
      <c r="C159" s="42"/>
      <c r="D159" s="14" t="s">
        <v>23</v>
      </c>
      <c r="E159" s="4">
        <f>E161+E162+E163</f>
        <v>1175.3310000000001</v>
      </c>
      <c r="F159" s="4">
        <f>F162+F163</f>
        <v>144.48600000000002</v>
      </c>
      <c r="G159" s="4">
        <f>G161+G162+G163</f>
        <v>286.97300000000001</v>
      </c>
      <c r="H159" s="4">
        <v>2.649</v>
      </c>
      <c r="I159" s="4">
        <v>0.24</v>
      </c>
      <c r="J159" s="2" t="s">
        <v>24</v>
      </c>
      <c r="K159" s="4">
        <f>K162+K163</f>
        <v>95.4</v>
      </c>
      <c r="L159" s="4">
        <f>L162+L163</f>
        <v>254.80600000000001</v>
      </c>
      <c r="M159" s="4">
        <f>M162+M163+M161</f>
        <v>390.77699999999999</v>
      </c>
      <c r="N159" s="2" t="s">
        <v>24</v>
      </c>
      <c r="O159" s="42"/>
    </row>
    <row r="160" spans="1:15" ht="11.25" customHeight="1" x14ac:dyDescent="0.3">
      <c r="A160" s="44"/>
      <c r="B160" s="42"/>
      <c r="C160" s="42"/>
      <c r="D160" s="14" t="s">
        <v>26</v>
      </c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42"/>
    </row>
    <row r="161" spans="1:15" ht="25.5" customHeight="1" x14ac:dyDescent="0.3">
      <c r="A161" s="44"/>
      <c r="B161" s="42"/>
      <c r="C161" s="42"/>
      <c r="D161" s="14" t="s">
        <v>60</v>
      </c>
      <c r="E161" s="4">
        <f>G161+M161</f>
        <v>213.86700000000002</v>
      </c>
      <c r="F161" s="2" t="s">
        <v>24</v>
      </c>
      <c r="G161" s="2">
        <f>G132</f>
        <v>70.617000000000004</v>
      </c>
      <c r="H161" s="2" t="s">
        <v>24</v>
      </c>
      <c r="I161" s="2" t="s">
        <v>24</v>
      </c>
      <c r="J161" s="2" t="s">
        <v>24</v>
      </c>
      <c r="K161" s="2" t="s">
        <v>24</v>
      </c>
      <c r="L161" s="2" t="s">
        <v>24</v>
      </c>
      <c r="M161" s="2">
        <f>M156</f>
        <v>143.25</v>
      </c>
      <c r="N161" s="2" t="s">
        <v>24</v>
      </c>
      <c r="O161" s="42"/>
    </row>
    <row r="162" spans="1:15" x14ac:dyDescent="0.3">
      <c r="A162" s="44"/>
      <c r="B162" s="42"/>
      <c r="C162" s="42"/>
      <c r="D162" s="18" t="s">
        <v>27</v>
      </c>
      <c r="E162" s="19">
        <f>F162+G162+H162+K162+L162+M162</f>
        <v>789.34399999999994</v>
      </c>
      <c r="F162" s="9">
        <f>F127+F123</f>
        <v>61.686</v>
      </c>
      <c r="G162" s="9">
        <f>G127</f>
        <v>192.41399999999999</v>
      </c>
      <c r="H162" s="9">
        <f>H127</f>
        <v>2.649</v>
      </c>
      <c r="I162" s="9" t="s">
        <v>24</v>
      </c>
      <c r="J162" s="9" t="s">
        <v>24</v>
      </c>
      <c r="K162" s="9">
        <f>K143</f>
        <v>79.704999999999998</v>
      </c>
      <c r="L162" s="9">
        <f>L157+L152+L147</f>
        <v>221.69400000000002</v>
      </c>
      <c r="M162" s="9">
        <f>M157+M152+M147</f>
        <v>231.196</v>
      </c>
      <c r="N162" s="9" t="s">
        <v>24</v>
      </c>
      <c r="O162" s="42"/>
    </row>
    <row r="163" spans="1:15" ht="15" customHeight="1" x14ac:dyDescent="0.3">
      <c r="A163" s="44"/>
      <c r="B163" s="42"/>
      <c r="C163" s="46"/>
      <c r="D163" s="20" t="s">
        <v>32</v>
      </c>
      <c r="E163" s="19">
        <f>F163+G163+I163+K163+L163+M163</f>
        <v>172.12</v>
      </c>
      <c r="F163" s="10">
        <f>F134+F128+F124</f>
        <v>82.800000000000011</v>
      </c>
      <c r="G163" s="9">
        <f>G128+G124</f>
        <v>23.942</v>
      </c>
      <c r="H163" s="10" t="s">
        <v>24</v>
      </c>
      <c r="I163" s="9">
        <f>I139</f>
        <v>0.24</v>
      </c>
      <c r="J163" s="10" t="s">
        <v>24</v>
      </c>
      <c r="K163" s="9">
        <f>K158+K153+K144</f>
        <v>15.695</v>
      </c>
      <c r="L163" s="10">
        <f>L158+L153+L148</f>
        <v>33.111999999999995</v>
      </c>
      <c r="M163" s="9">
        <f>M158+M153+M148</f>
        <v>16.331</v>
      </c>
      <c r="N163" s="21" t="s">
        <v>24</v>
      </c>
      <c r="O163" s="43"/>
    </row>
    <row r="164" spans="1:15" ht="22.5" customHeight="1" x14ac:dyDescent="0.3">
      <c r="A164" s="44"/>
      <c r="B164" s="42"/>
      <c r="C164" s="46"/>
      <c r="D164" s="22" t="s">
        <v>33</v>
      </c>
      <c r="E164" s="16">
        <v>2.35</v>
      </c>
      <c r="F164" s="11" t="s">
        <v>24</v>
      </c>
      <c r="G164" s="12">
        <f>G129</f>
        <v>2.35</v>
      </c>
      <c r="H164" s="11" t="s">
        <v>24</v>
      </c>
      <c r="I164" s="12" t="s">
        <v>24</v>
      </c>
      <c r="J164" s="11" t="s">
        <v>24</v>
      </c>
      <c r="K164" s="12" t="s">
        <v>24</v>
      </c>
      <c r="L164" s="11" t="s">
        <v>24</v>
      </c>
      <c r="M164" s="12" t="s">
        <v>24</v>
      </c>
      <c r="N164" s="23" t="s">
        <v>24</v>
      </c>
      <c r="O164" s="43"/>
    </row>
    <row r="165" spans="1:15" ht="24" customHeight="1" x14ac:dyDescent="0.3">
      <c r="A165" s="42" t="s">
        <v>69</v>
      </c>
      <c r="B165" s="42"/>
      <c r="C165" s="42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2"/>
    </row>
    <row r="166" spans="1:15" ht="32.25" customHeight="1" x14ac:dyDescent="0.3">
      <c r="A166" s="42" t="s">
        <v>106</v>
      </c>
      <c r="B166" s="42" t="s">
        <v>34</v>
      </c>
      <c r="C166" s="42"/>
      <c r="D166" s="14" t="s">
        <v>23</v>
      </c>
      <c r="E166" s="4">
        <f t="shared" ref="E166:F166" si="19">E169+E168</f>
        <v>138.309</v>
      </c>
      <c r="F166" s="4">
        <f t="shared" si="19"/>
        <v>26.533000000000001</v>
      </c>
      <c r="G166" s="4">
        <f>G169+G168</f>
        <v>53.597000000000001</v>
      </c>
      <c r="H166" s="4">
        <f t="shared" ref="H166:I166" si="20">H169</f>
        <v>40.411999999999999</v>
      </c>
      <c r="I166" s="4">
        <f t="shared" si="20"/>
        <v>13.257999999999999</v>
      </c>
      <c r="J166" s="4">
        <f>J169</f>
        <v>4.5090000000000003</v>
      </c>
      <c r="K166" s="2" t="s">
        <v>24</v>
      </c>
      <c r="L166" s="2" t="s">
        <v>24</v>
      </c>
      <c r="M166" s="2" t="s">
        <v>24</v>
      </c>
      <c r="N166" s="2" t="s">
        <v>24</v>
      </c>
      <c r="O166" s="42" t="s">
        <v>70</v>
      </c>
    </row>
    <row r="167" spans="1:15" ht="15.75" customHeight="1" x14ac:dyDescent="0.3">
      <c r="A167" s="42"/>
      <c r="B167" s="42"/>
      <c r="C167" s="42"/>
      <c r="D167" s="14" t="s">
        <v>26</v>
      </c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42"/>
    </row>
    <row r="168" spans="1:15" ht="15.75" customHeight="1" x14ac:dyDescent="0.3">
      <c r="A168" s="42"/>
      <c r="B168" s="42"/>
      <c r="C168" s="42"/>
      <c r="D168" s="14" t="s">
        <v>27</v>
      </c>
      <c r="E168" s="4">
        <f>F168+G168</f>
        <v>38.216000000000001</v>
      </c>
      <c r="F168" s="2">
        <v>24.533000000000001</v>
      </c>
      <c r="G168" s="2">
        <v>13.683</v>
      </c>
      <c r="H168" s="2" t="s">
        <v>24</v>
      </c>
      <c r="I168" s="2" t="s">
        <v>24</v>
      </c>
      <c r="J168" s="2" t="s">
        <v>24</v>
      </c>
      <c r="K168" s="2" t="s">
        <v>24</v>
      </c>
      <c r="L168" s="2" t="s">
        <v>24</v>
      </c>
      <c r="M168" s="2" t="s">
        <v>24</v>
      </c>
      <c r="N168" s="2" t="s">
        <v>24</v>
      </c>
      <c r="O168" s="42"/>
    </row>
    <row r="169" spans="1:15" ht="33.75" customHeight="1" x14ac:dyDescent="0.3">
      <c r="A169" s="42"/>
      <c r="B169" s="42"/>
      <c r="C169" s="42"/>
      <c r="D169" s="14" t="s">
        <v>71</v>
      </c>
      <c r="E169" s="4">
        <f>F169+G169+H169+I169+J169</f>
        <v>100.09299999999999</v>
      </c>
      <c r="F169" s="2">
        <v>2</v>
      </c>
      <c r="G169" s="2">
        <v>39.914000000000001</v>
      </c>
      <c r="H169" s="2">
        <v>40.411999999999999</v>
      </c>
      <c r="I169" s="2">
        <v>13.257999999999999</v>
      </c>
      <c r="J169" s="2">
        <v>4.5090000000000003</v>
      </c>
      <c r="K169" s="2" t="s">
        <v>24</v>
      </c>
      <c r="L169" s="2" t="s">
        <v>24</v>
      </c>
      <c r="M169" s="2" t="s">
        <v>24</v>
      </c>
      <c r="N169" s="2" t="s">
        <v>24</v>
      </c>
      <c r="O169" s="42"/>
    </row>
    <row r="170" spans="1:15" ht="42.75" customHeight="1" x14ac:dyDescent="0.3">
      <c r="A170" s="42" t="s">
        <v>107</v>
      </c>
      <c r="B170" s="42" t="s">
        <v>34</v>
      </c>
      <c r="C170" s="42"/>
      <c r="D170" s="14" t="s">
        <v>23</v>
      </c>
      <c r="E170" s="4">
        <f>E173</f>
        <v>124.39699999999999</v>
      </c>
      <c r="F170" s="2" t="s">
        <v>24</v>
      </c>
      <c r="G170" s="4">
        <v>46.088999999999999</v>
      </c>
      <c r="H170" s="4">
        <v>77.802999999999997</v>
      </c>
      <c r="I170" s="4">
        <v>0.505</v>
      </c>
      <c r="J170" s="2" t="s">
        <v>24</v>
      </c>
      <c r="K170" s="2" t="s">
        <v>24</v>
      </c>
      <c r="L170" s="2" t="s">
        <v>24</v>
      </c>
      <c r="M170" s="2" t="s">
        <v>24</v>
      </c>
      <c r="N170" s="2" t="s">
        <v>24</v>
      </c>
      <c r="O170" s="42" t="s">
        <v>72</v>
      </c>
    </row>
    <row r="171" spans="1:15" ht="19.5" customHeight="1" x14ac:dyDescent="0.3">
      <c r="A171" s="42"/>
      <c r="B171" s="42"/>
      <c r="C171" s="42"/>
      <c r="D171" s="14" t="s">
        <v>26</v>
      </c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42"/>
    </row>
    <row r="172" spans="1:15" ht="23.25" customHeight="1" x14ac:dyDescent="0.3">
      <c r="A172" s="42"/>
      <c r="B172" s="42"/>
      <c r="C172" s="42"/>
      <c r="D172" s="14" t="s">
        <v>27</v>
      </c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42"/>
    </row>
    <row r="173" spans="1:15" ht="21" customHeight="1" x14ac:dyDescent="0.3">
      <c r="A173" s="42"/>
      <c r="B173" s="42"/>
      <c r="C173" s="42"/>
      <c r="D173" s="14" t="s">
        <v>28</v>
      </c>
      <c r="E173" s="4">
        <f>G173+H173+I173</f>
        <v>124.39699999999999</v>
      </c>
      <c r="F173" s="2" t="s">
        <v>24</v>
      </c>
      <c r="G173" s="2">
        <v>46.088999999999999</v>
      </c>
      <c r="H173" s="2">
        <v>77.802999999999997</v>
      </c>
      <c r="I173" s="2">
        <v>0.505</v>
      </c>
      <c r="J173" s="2" t="s">
        <v>24</v>
      </c>
      <c r="K173" s="2" t="s">
        <v>24</v>
      </c>
      <c r="L173" s="2" t="s">
        <v>24</v>
      </c>
      <c r="M173" s="2" t="s">
        <v>24</v>
      </c>
      <c r="N173" s="2" t="s">
        <v>24</v>
      </c>
      <c r="O173" s="42"/>
    </row>
    <row r="174" spans="1:15" ht="74.25" customHeight="1" x14ac:dyDescent="0.3">
      <c r="A174" s="42" t="s">
        <v>108</v>
      </c>
      <c r="B174" s="42" t="s">
        <v>36</v>
      </c>
      <c r="C174" s="42"/>
      <c r="D174" s="14" t="s">
        <v>23</v>
      </c>
      <c r="E174" s="4">
        <f>E177+E176</f>
        <v>315.69900000000001</v>
      </c>
      <c r="F174" s="4"/>
      <c r="G174" s="2" t="s">
        <v>24</v>
      </c>
      <c r="H174" s="2" t="s">
        <v>24</v>
      </c>
      <c r="I174" s="2" t="s">
        <v>24</v>
      </c>
      <c r="J174" s="2"/>
      <c r="K174" s="4">
        <f>K176+K177</f>
        <v>315.69900000000001</v>
      </c>
      <c r="L174" s="2" t="s">
        <v>24</v>
      </c>
      <c r="M174" s="2" t="s">
        <v>24</v>
      </c>
      <c r="N174" s="2" t="s">
        <v>24</v>
      </c>
      <c r="O174" s="42" t="s">
        <v>124</v>
      </c>
    </row>
    <row r="175" spans="1:15" x14ac:dyDescent="0.3">
      <c r="A175" s="42"/>
      <c r="B175" s="42"/>
      <c r="C175" s="42"/>
      <c r="D175" s="14" t="s">
        <v>26</v>
      </c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42"/>
    </row>
    <row r="176" spans="1:15" x14ac:dyDescent="0.3">
      <c r="A176" s="42"/>
      <c r="B176" s="42"/>
      <c r="C176" s="42"/>
      <c r="D176" s="14" t="s">
        <v>27</v>
      </c>
      <c r="E176" s="4">
        <v>293.899</v>
      </c>
      <c r="F176" s="2"/>
      <c r="G176" s="2" t="s">
        <v>24</v>
      </c>
      <c r="H176" s="2" t="s">
        <v>24</v>
      </c>
      <c r="I176" s="2" t="s">
        <v>24</v>
      </c>
      <c r="J176" s="2"/>
      <c r="K176" s="2">
        <v>293.899</v>
      </c>
      <c r="L176" s="2" t="s">
        <v>24</v>
      </c>
      <c r="M176" s="2" t="s">
        <v>24</v>
      </c>
      <c r="N176" s="2" t="s">
        <v>24</v>
      </c>
      <c r="O176" s="42"/>
    </row>
    <row r="177" spans="1:15" x14ac:dyDescent="0.3">
      <c r="A177" s="42"/>
      <c r="B177" s="42"/>
      <c r="C177" s="42"/>
      <c r="D177" s="14" t="s">
        <v>28</v>
      </c>
      <c r="E177" s="4">
        <v>21.8</v>
      </c>
      <c r="F177" s="2"/>
      <c r="G177" s="2" t="s">
        <v>24</v>
      </c>
      <c r="H177" s="2" t="s">
        <v>24</v>
      </c>
      <c r="I177" s="2" t="s">
        <v>24</v>
      </c>
      <c r="J177" s="2"/>
      <c r="K177" s="2">
        <v>21.8</v>
      </c>
      <c r="L177" s="2" t="s">
        <v>24</v>
      </c>
      <c r="M177" s="2" t="s">
        <v>24</v>
      </c>
      <c r="N177" s="2" t="s">
        <v>24</v>
      </c>
      <c r="O177" s="42"/>
    </row>
    <row r="178" spans="1:15" ht="23.25" customHeight="1" x14ac:dyDescent="0.3">
      <c r="A178" s="42" t="s">
        <v>109</v>
      </c>
      <c r="B178" s="42" t="s">
        <v>36</v>
      </c>
      <c r="C178" s="42"/>
      <c r="D178" s="14" t="s">
        <v>23</v>
      </c>
      <c r="E178" s="4">
        <f>E181+E182</f>
        <v>32.133000000000003</v>
      </c>
      <c r="F178" s="4"/>
      <c r="G178" s="2" t="s">
        <v>24</v>
      </c>
      <c r="H178" s="2" t="s">
        <v>24</v>
      </c>
      <c r="I178" s="2" t="s">
        <v>24</v>
      </c>
      <c r="J178" s="2" t="s">
        <v>24</v>
      </c>
      <c r="K178" s="4">
        <f>K181+K182</f>
        <v>32.133000000000003</v>
      </c>
      <c r="L178" s="2" t="s">
        <v>24</v>
      </c>
      <c r="M178" s="2" t="s">
        <v>24</v>
      </c>
      <c r="N178" s="2" t="s">
        <v>24</v>
      </c>
      <c r="O178" s="42" t="s">
        <v>73</v>
      </c>
    </row>
    <row r="179" spans="1:15" x14ac:dyDescent="0.3">
      <c r="A179" s="42"/>
      <c r="B179" s="42"/>
      <c r="C179" s="42"/>
      <c r="D179" s="14" t="s">
        <v>26</v>
      </c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42"/>
    </row>
    <row r="180" spans="1:15" x14ac:dyDescent="0.3">
      <c r="A180" s="42"/>
      <c r="B180" s="42"/>
      <c r="C180" s="42"/>
      <c r="D180" s="14" t="s">
        <v>60</v>
      </c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42"/>
    </row>
    <row r="181" spans="1:15" x14ac:dyDescent="0.3">
      <c r="A181" s="42"/>
      <c r="B181" s="42"/>
      <c r="C181" s="42"/>
      <c r="D181" s="14" t="s">
        <v>27</v>
      </c>
      <c r="E181" s="4">
        <v>30.526</v>
      </c>
      <c r="F181" s="2"/>
      <c r="G181" s="2" t="s">
        <v>24</v>
      </c>
      <c r="H181" s="2" t="s">
        <v>24</v>
      </c>
      <c r="I181" s="2" t="s">
        <v>24</v>
      </c>
      <c r="J181" s="2" t="s">
        <v>24</v>
      </c>
      <c r="K181" s="2">
        <v>30.526</v>
      </c>
      <c r="L181" s="2" t="s">
        <v>24</v>
      </c>
      <c r="M181" s="2" t="s">
        <v>24</v>
      </c>
      <c r="N181" s="2" t="s">
        <v>24</v>
      </c>
      <c r="O181" s="42"/>
    </row>
    <row r="182" spans="1:15" x14ac:dyDescent="0.3">
      <c r="A182" s="42"/>
      <c r="B182" s="42"/>
      <c r="C182" s="42"/>
      <c r="D182" s="14" t="s">
        <v>28</v>
      </c>
      <c r="E182" s="4">
        <v>1.607</v>
      </c>
      <c r="F182" s="2"/>
      <c r="G182" s="2" t="s">
        <v>24</v>
      </c>
      <c r="H182" s="2" t="s">
        <v>24</v>
      </c>
      <c r="I182" s="2" t="s">
        <v>24</v>
      </c>
      <c r="J182" s="2" t="s">
        <v>24</v>
      </c>
      <c r="K182" s="2">
        <v>1.607</v>
      </c>
      <c r="L182" s="2" t="s">
        <v>24</v>
      </c>
      <c r="M182" s="2" t="s">
        <v>24</v>
      </c>
      <c r="N182" s="2" t="s">
        <v>24</v>
      </c>
      <c r="O182" s="42"/>
    </row>
    <row r="183" spans="1:15" ht="15.75" customHeight="1" x14ac:dyDescent="0.3">
      <c r="A183" s="44" t="s">
        <v>125</v>
      </c>
      <c r="B183" s="47"/>
      <c r="C183" s="47"/>
      <c r="D183" s="14" t="s">
        <v>23</v>
      </c>
      <c r="E183" s="4">
        <f>E185+E186</f>
        <v>610.53800000000001</v>
      </c>
      <c r="F183" s="4">
        <f>F185+F186</f>
        <v>26.533000000000001</v>
      </c>
      <c r="G183" s="4">
        <f t="shared" ref="G183:K183" si="21">G185+G186</f>
        <v>99.686000000000007</v>
      </c>
      <c r="H183" s="4">
        <f>H186</f>
        <v>118.215</v>
      </c>
      <c r="I183" s="4">
        <f t="shared" ref="I183:J183" si="22">I186</f>
        <v>13.763</v>
      </c>
      <c r="J183" s="4">
        <f t="shared" si="22"/>
        <v>4.5090000000000003</v>
      </c>
      <c r="K183" s="4">
        <f t="shared" si="21"/>
        <v>347.83199999999999</v>
      </c>
      <c r="L183" s="2" t="s">
        <v>24</v>
      </c>
      <c r="M183" s="2" t="s">
        <v>24</v>
      </c>
      <c r="N183" s="2" t="s">
        <v>24</v>
      </c>
      <c r="O183" s="42"/>
    </row>
    <row r="184" spans="1:15" x14ac:dyDescent="0.3">
      <c r="A184" s="44"/>
      <c r="B184" s="47"/>
      <c r="C184" s="47"/>
      <c r="D184" s="14" t="s">
        <v>26</v>
      </c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42"/>
    </row>
    <row r="185" spans="1:15" x14ac:dyDescent="0.3">
      <c r="A185" s="44"/>
      <c r="B185" s="47"/>
      <c r="C185" s="47"/>
      <c r="D185" s="14" t="s">
        <v>27</v>
      </c>
      <c r="E185" s="4">
        <f>F185+G185+K185</f>
        <v>362.64100000000002</v>
      </c>
      <c r="F185" s="2">
        <f>F168</f>
        <v>24.533000000000001</v>
      </c>
      <c r="G185" s="2">
        <f>G168</f>
        <v>13.683</v>
      </c>
      <c r="H185" s="2" t="s">
        <v>24</v>
      </c>
      <c r="I185" s="2" t="s">
        <v>24</v>
      </c>
      <c r="J185" s="2" t="s">
        <v>24</v>
      </c>
      <c r="K185" s="2">
        <f>K181+K176</f>
        <v>324.42500000000001</v>
      </c>
      <c r="L185" s="2" t="s">
        <v>24</v>
      </c>
      <c r="M185" s="2" t="s">
        <v>24</v>
      </c>
      <c r="N185" s="2" t="s">
        <v>24</v>
      </c>
      <c r="O185" s="42"/>
    </row>
    <row r="186" spans="1:15" ht="33.75" customHeight="1" x14ac:dyDescent="0.3">
      <c r="A186" s="44"/>
      <c r="B186" s="47"/>
      <c r="C186" s="47"/>
      <c r="D186" s="14" t="s">
        <v>71</v>
      </c>
      <c r="E186" s="4">
        <f>F186+G186+H186+I186+J186+K186</f>
        <v>247.89700000000002</v>
      </c>
      <c r="F186" s="2">
        <v>2</v>
      </c>
      <c r="G186" s="2">
        <f>G173+G169</f>
        <v>86.003</v>
      </c>
      <c r="H186" s="2">
        <f>H173+H169</f>
        <v>118.215</v>
      </c>
      <c r="I186" s="2">
        <f>I169+I173</f>
        <v>13.763</v>
      </c>
      <c r="J186" s="2">
        <f t="shared" ref="J186" si="23">J169</f>
        <v>4.5090000000000003</v>
      </c>
      <c r="K186" s="2">
        <f>K182+K177</f>
        <v>23.407</v>
      </c>
      <c r="L186" s="2" t="s">
        <v>24</v>
      </c>
      <c r="M186" s="2" t="s">
        <v>24</v>
      </c>
      <c r="N186" s="2" t="s">
        <v>24</v>
      </c>
      <c r="O186" s="42"/>
    </row>
    <row r="187" spans="1:15" ht="23.25" customHeight="1" x14ac:dyDescent="0.3">
      <c r="A187" s="42" t="s">
        <v>74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</row>
    <row r="188" spans="1:15" ht="26.25" customHeight="1" x14ac:dyDescent="0.3">
      <c r="A188" s="42" t="s">
        <v>75</v>
      </c>
      <c r="B188" s="42" t="s">
        <v>86</v>
      </c>
      <c r="C188" s="42"/>
      <c r="D188" s="14" t="s">
        <v>23</v>
      </c>
      <c r="E188" s="4">
        <f>E191+E192+E193</f>
        <v>42.588999999999999</v>
      </c>
      <c r="F188" s="2" t="s">
        <v>24</v>
      </c>
      <c r="G188" s="2" t="s">
        <v>24</v>
      </c>
      <c r="H188" s="2" t="s">
        <v>24</v>
      </c>
      <c r="I188" s="2" t="s">
        <v>24</v>
      </c>
      <c r="J188" s="2" t="s">
        <v>24</v>
      </c>
      <c r="K188" s="4">
        <f>K191+K192+K193</f>
        <v>22.338999999999999</v>
      </c>
      <c r="L188" s="4">
        <f>L191+L192</f>
        <v>17.25</v>
      </c>
      <c r="M188" s="4">
        <v>3</v>
      </c>
      <c r="N188" s="2" t="s">
        <v>24</v>
      </c>
      <c r="O188" s="42" t="s">
        <v>76</v>
      </c>
    </row>
    <row r="189" spans="1:15" ht="15.75" customHeight="1" x14ac:dyDescent="0.3">
      <c r="A189" s="42"/>
      <c r="B189" s="42"/>
      <c r="C189" s="42"/>
      <c r="D189" s="14" t="s">
        <v>26</v>
      </c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42"/>
    </row>
    <row r="190" spans="1:15" ht="25.5" customHeight="1" x14ac:dyDescent="0.3">
      <c r="A190" s="42"/>
      <c r="B190" s="42"/>
      <c r="C190" s="42"/>
      <c r="D190" s="14" t="s">
        <v>60</v>
      </c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42"/>
    </row>
    <row r="191" spans="1:15" ht="15.75" customHeight="1" x14ac:dyDescent="0.3">
      <c r="A191" s="42"/>
      <c r="B191" s="42"/>
      <c r="C191" s="42"/>
      <c r="D191" s="14" t="s">
        <v>27</v>
      </c>
      <c r="E191" s="4">
        <f>K191+L191</f>
        <v>29.588999999999999</v>
      </c>
      <c r="F191" s="2" t="s">
        <v>24</v>
      </c>
      <c r="G191" s="2" t="s">
        <v>24</v>
      </c>
      <c r="H191" s="2" t="s">
        <v>24</v>
      </c>
      <c r="I191" s="2" t="s">
        <v>24</v>
      </c>
      <c r="J191" s="2" t="s">
        <v>24</v>
      </c>
      <c r="K191" s="2">
        <v>15.339</v>
      </c>
      <c r="L191" s="2">
        <v>14.25</v>
      </c>
      <c r="M191" s="2" t="s">
        <v>24</v>
      </c>
      <c r="N191" s="2" t="s">
        <v>24</v>
      </c>
      <c r="O191" s="42"/>
    </row>
    <row r="192" spans="1:15" ht="15.75" customHeight="1" x14ac:dyDescent="0.3">
      <c r="A192" s="42"/>
      <c r="B192" s="42"/>
      <c r="C192" s="42"/>
      <c r="D192" s="14" t="s">
        <v>28</v>
      </c>
      <c r="E192" s="4">
        <v>9</v>
      </c>
      <c r="F192" s="2" t="s">
        <v>24</v>
      </c>
      <c r="G192" s="2" t="s">
        <v>24</v>
      </c>
      <c r="H192" s="2" t="s">
        <v>24</v>
      </c>
      <c r="I192" s="2" t="s">
        <v>24</v>
      </c>
      <c r="J192" s="2" t="s">
        <v>24</v>
      </c>
      <c r="K192" s="2">
        <v>3</v>
      </c>
      <c r="L192" s="2">
        <v>3</v>
      </c>
      <c r="M192" s="2">
        <v>3</v>
      </c>
      <c r="N192" s="2" t="s">
        <v>24</v>
      </c>
      <c r="O192" s="42"/>
    </row>
    <row r="193" spans="1:15" ht="24.75" customHeight="1" x14ac:dyDescent="0.3">
      <c r="A193" s="42"/>
      <c r="B193" s="42"/>
      <c r="C193" s="42"/>
      <c r="D193" s="14" t="s">
        <v>77</v>
      </c>
      <c r="E193" s="4">
        <v>4</v>
      </c>
      <c r="F193" s="2" t="s">
        <v>24</v>
      </c>
      <c r="G193" s="2" t="s">
        <v>24</v>
      </c>
      <c r="H193" s="2" t="s">
        <v>24</v>
      </c>
      <c r="I193" s="2" t="s">
        <v>24</v>
      </c>
      <c r="J193" s="2" t="s">
        <v>24</v>
      </c>
      <c r="K193" s="2">
        <v>4</v>
      </c>
      <c r="L193" s="2" t="s">
        <v>24</v>
      </c>
      <c r="M193" s="2" t="s">
        <v>24</v>
      </c>
      <c r="N193" s="2" t="s">
        <v>24</v>
      </c>
      <c r="O193" s="42"/>
    </row>
    <row r="194" spans="1:15" ht="17.25" customHeight="1" x14ac:dyDescent="0.3">
      <c r="A194" s="42" t="s">
        <v>78</v>
      </c>
      <c r="B194" s="42" t="s">
        <v>36</v>
      </c>
      <c r="C194" s="42"/>
      <c r="D194" s="14" t="s">
        <v>23</v>
      </c>
      <c r="E194" s="4">
        <f>E197+E198+E199</f>
        <v>54.169999999999995</v>
      </c>
      <c r="F194" s="2" t="s">
        <v>24</v>
      </c>
      <c r="G194" s="2" t="s">
        <v>24</v>
      </c>
      <c r="H194" s="2" t="s">
        <v>24</v>
      </c>
      <c r="I194" s="2" t="s">
        <v>24</v>
      </c>
      <c r="J194" s="2" t="s">
        <v>24</v>
      </c>
      <c r="K194" s="4">
        <v>54.17</v>
      </c>
      <c r="L194" s="2" t="s">
        <v>24</v>
      </c>
      <c r="M194" s="2" t="s">
        <v>24</v>
      </c>
      <c r="N194" s="2" t="s">
        <v>24</v>
      </c>
      <c r="O194" s="42" t="s">
        <v>79</v>
      </c>
    </row>
    <row r="195" spans="1:15" ht="10.5" customHeight="1" x14ac:dyDescent="0.3">
      <c r="A195" s="42"/>
      <c r="B195" s="42"/>
      <c r="C195" s="42"/>
      <c r="D195" s="14" t="s">
        <v>26</v>
      </c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42"/>
    </row>
    <row r="196" spans="1:15" ht="26.25" customHeight="1" x14ac:dyDescent="0.3">
      <c r="A196" s="42"/>
      <c r="B196" s="42"/>
      <c r="C196" s="42"/>
      <c r="D196" s="14" t="s">
        <v>60</v>
      </c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42"/>
    </row>
    <row r="197" spans="1:15" ht="15.75" customHeight="1" x14ac:dyDescent="0.3">
      <c r="A197" s="42"/>
      <c r="B197" s="42"/>
      <c r="C197" s="42"/>
      <c r="D197" s="14" t="s">
        <v>27</v>
      </c>
      <c r="E197" s="4">
        <v>47.55</v>
      </c>
      <c r="F197" s="2" t="s">
        <v>24</v>
      </c>
      <c r="G197" s="2" t="s">
        <v>24</v>
      </c>
      <c r="H197" s="2" t="s">
        <v>24</v>
      </c>
      <c r="I197" s="2" t="s">
        <v>24</v>
      </c>
      <c r="J197" s="2" t="s">
        <v>24</v>
      </c>
      <c r="K197" s="2">
        <v>47.55</v>
      </c>
      <c r="L197" s="2" t="s">
        <v>24</v>
      </c>
      <c r="M197" s="2" t="s">
        <v>24</v>
      </c>
      <c r="N197" s="2" t="s">
        <v>24</v>
      </c>
      <c r="O197" s="42"/>
    </row>
    <row r="198" spans="1:15" ht="15.75" customHeight="1" x14ac:dyDescent="0.3">
      <c r="A198" s="42"/>
      <c r="B198" s="42"/>
      <c r="C198" s="42"/>
      <c r="D198" s="14" t="s">
        <v>28</v>
      </c>
      <c r="E198" s="4">
        <v>2.62</v>
      </c>
      <c r="F198" s="2" t="s">
        <v>24</v>
      </c>
      <c r="G198" s="2" t="s">
        <v>24</v>
      </c>
      <c r="H198" s="2" t="s">
        <v>24</v>
      </c>
      <c r="I198" s="2" t="s">
        <v>24</v>
      </c>
      <c r="J198" s="2" t="s">
        <v>24</v>
      </c>
      <c r="K198" s="2">
        <v>2.62</v>
      </c>
      <c r="L198" s="2" t="s">
        <v>24</v>
      </c>
      <c r="M198" s="2" t="s">
        <v>24</v>
      </c>
      <c r="N198" s="2" t="s">
        <v>24</v>
      </c>
      <c r="O198" s="42"/>
    </row>
    <row r="199" spans="1:15" ht="24" customHeight="1" x14ac:dyDescent="0.3">
      <c r="A199" s="42"/>
      <c r="B199" s="42"/>
      <c r="C199" s="42"/>
      <c r="D199" s="14" t="s">
        <v>77</v>
      </c>
      <c r="E199" s="4">
        <v>4</v>
      </c>
      <c r="F199" s="2" t="s">
        <v>24</v>
      </c>
      <c r="G199" s="2" t="s">
        <v>24</v>
      </c>
      <c r="H199" s="2" t="s">
        <v>24</v>
      </c>
      <c r="I199" s="2" t="s">
        <v>24</v>
      </c>
      <c r="J199" s="2" t="s">
        <v>24</v>
      </c>
      <c r="K199" s="2">
        <v>4</v>
      </c>
      <c r="L199" s="2" t="s">
        <v>24</v>
      </c>
      <c r="M199" s="2" t="s">
        <v>24</v>
      </c>
      <c r="N199" s="2" t="s">
        <v>24</v>
      </c>
      <c r="O199" s="42"/>
    </row>
    <row r="200" spans="1:15" ht="15.75" customHeight="1" x14ac:dyDescent="0.3">
      <c r="A200" s="44" t="s">
        <v>126</v>
      </c>
      <c r="B200" s="47"/>
      <c r="C200" s="47"/>
      <c r="D200" s="14" t="s">
        <v>23</v>
      </c>
      <c r="E200" s="4">
        <f>E202+E203+E204</f>
        <v>96.759</v>
      </c>
      <c r="F200" s="4"/>
      <c r="G200" s="2" t="s">
        <v>24</v>
      </c>
      <c r="H200" s="2" t="s">
        <v>24</v>
      </c>
      <c r="I200" s="2" t="s">
        <v>24</v>
      </c>
      <c r="J200" s="2" t="s">
        <v>24</v>
      </c>
      <c r="K200" s="4">
        <f>K202+K203+K204</f>
        <v>76.509</v>
      </c>
      <c r="L200" s="4">
        <f>L202+L203</f>
        <v>17.25</v>
      </c>
      <c r="M200" s="4">
        <v>3</v>
      </c>
      <c r="N200" s="2" t="s">
        <v>24</v>
      </c>
      <c r="O200" s="42"/>
    </row>
    <row r="201" spans="1:15" ht="15.75" customHeight="1" x14ac:dyDescent="0.3">
      <c r="A201" s="44"/>
      <c r="B201" s="47"/>
      <c r="C201" s="47"/>
      <c r="D201" s="14" t="s">
        <v>26</v>
      </c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42"/>
    </row>
    <row r="202" spans="1:15" ht="15.75" customHeight="1" x14ac:dyDescent="0.3">
      <c r="A202" s="44"/>
      <c r="B202" s="47"/>
      <c r="C202" s="47"/>
      <c r="D202" s="14" t="s">
        <v>27</v>
      </c>
      <c r="E202" s="4">
        <f>K202+L202</f>
        <v>77.138999999999996</v>
      </c>
      <c r="F202" s="2" t="s">
        <v>24</v>
      </c>
      <c r="G202" s="2" t="s">
        <v>24</v>
      </c>
      <c r="H202" s="2" t="s">
        <v>24</v>
      </c>
      <c r="I202" s="2" t="s">
        <v>24</v>
      </c>
      <c r="J202" s="2" t="s">
        <v>24</v>
      </c>
      <c r="K202" s="2">
        <f>K197+K191</f>
        <v>62.888999999999996</v>
      </c>
      <c r="L202" s="2">
        <v>14.25</v>
      </c>
      <c r="M202" s="2" t="s">
        <v>24</v>
      </c>
      <c r="N202" s="2" t="s">
        <v>24</v>
      </c>
      <c r="O202" s="42"/>
    </row>
    <row r="203" spans="1:15" ht="15.75" customHeight="1" x14ac:dyDescent="0.3">
      <c r="A203" s="44"/>
      <c r="B203" s="47"/>
      <c r="C203" s="47"/>
      <c r="D203" s="14" t="s">
        <v>28</v>
      </c>
      <c r="E203" s="4">
        <f>SUM(K203:M203)</f>
        <v>11.620000000000001</v>
      </c>
      <c r="F203" s="2" t="s">
        <v>24</v>
      </c>
      <c r="G203" s="2" t="s">
        <v>24</v>
      </c>
      <c r="H203" s="2" t="s">
        <v>24</v>
      </c>
      <c r="I203" s="2" t="s">
        <v>24</v>
      </c>
      <c r="J203" s="2" t="s">
        <v>24</v>
      </c>
      <c r="K203" s="2">
        <f>K198+K192</f>
        <v>5.62</v>
      </c>
      <c r="L203" s="2">
        <f>L192</f>
        <v>3</v>
      </c>
      <c r="M203" s="2">
        <v>3</v>
      </c>
      <c r="N203" s="2" t="s">
        <v>24</v>
      </c>
      <c r="O203" s="42"/>
    </row>
    <row r="204" spans="1:15" ht="23.25" customHeight="1" x14ac:dyDescent="0.3">
      <c r="A204" s="44"/>
      <c r="B204" s="47"/>
      <c r="C204" s="47"/>
      <c r="D204" s="14" t="s">
        <v>77</v>
      </c>
      <c r="E204" s="4">
        <v>8</v>
      </c>
      <c r="F204" s="2" t="s">
        <v>24</v>
      </c>
      <c r="G204" s="2" t="s">
        <v>24</v>
      </c>
      <c r="H204" s="2" t="s">
        <v>24</v>
      </c>
      <c r="I204" s="2" t="s">
        <v>24</v>
      </c>
      <c r="J204" s="2" t="s">
        <v>24</v>
      </c>
      <c r="K204" s="2">
        <f>K199+K193</f>
        <v>8</v>
      </c>
      <c r="L204" s="2" t="s">
        <v>24</v>
      </c>
      <c r="M204" s="2" t="s">
        <v>24</v>
      </c>
      <c r="N204" s="2" t="s">
        <v>24</v>
      </c>
      <c r="O204" s="42"/>
    </row>
    <row r="205" spans="1:15" ht="15.75" customHeight="1" x14ac:dyDescent="0.3">
      <c r="A205" s="57" t="s">
        <v>80</v>
      </c>
      <c r="B205" s="50"/>
      <c r="C205" s="51"/>
      <c r="D205" s="14" t="s">
        <v>23</v>
      </c>
      <c r="E205" s="4">
        <f>SUM(F205:N205)</f>
        <v>5415.2690000000002</v>
      </c>
      <c r="F205" s="4">
        <f>SUM(F206:F210)</f>
        <v>497.64699999999999</v>
      </c>
      <c r="G205" s="4">
        <f>G206+G207+G208</f>
        <v>848.58899999999994</v>
      </c>
      <c r="H205" s="4">
        <f t="shared" ref="H205:N205" si="24">SUM(H206:H210)</f>
        <v>125.291</v>
      </c>
      <c r="I205" s="4">
        <f t="shared" si="24"/>
        <v>24.029999999999998</v>
      </c>
      <c r="J205" s="4">
        <f t="shared" si="24"/>
        <v>15.669</v>
      </c>
      <c r="K205" s="4">
        <f t="shared" si="24"/>
        <v>898.72900000000004</v>
      </c>
      <c r="L205" s="4">
        <f t="shared" si="24"/>
        <v>952.58500000000004</v>
      </c>
      <c r="M205" s="4">
        <f>SUM(M206:M208)</f>
        <v>1079.4279999999999</v>
      </c>
      <c r="N205" s="4">
        <f t="shared" si="24"/>
        <v>973.30099999999993</v>
      </c>
      <c r="O205" s="32"/>
    </row>
    <row r="206" spans="1:15" ht="24" customHeight="1" x14ac:dyDescent="0.3">
      <c r="A206" s="58"/>
      <c r="B206" s="52"/>
      <c r="C206" s="53"/>
      <c r="D206" s="14" t="s">
        <v>60</v>
      </c>
      <c r="E206" s="4">
        <f>SUM(F206:N206)</f>
        <v>213.86700000000002</v>
      </c>
      <c r="F206" s="2"/>
      <c r="G206" s="2">
        <f>G161</f>
        <v>70.617000000000004</v>
      </c>
      <c r="H206" s="2"/>
      <c r="I206" s="2"/>
      <c r="J206" s="2"/>
      <c r="K206" s="2"/>
      <c r="L206" s="2"/>
      <c r="M206" s="2">
        <f>M161</f>
        <v>143.25</v>
      </c>
      <c r="N206" s="2" t="s">
        <v>24</v>
      </c>
      <c r="O206" s="33"/>
    </row>
    <row r="207" spans="1:15" ht="15.75" customHeight="1" x14ac:dyDescent="0.3">
      <c r="A207" s="58"/>
      <c r="B207" s="52"/>
      <c r="C207" s="53"/>
      <c r="D207" s="18" t="s">
        <v>27</v>
      </c>
      <c r="E207" s="19">
        <f t="shared" ref="E207:E208" si="25">SUM(F207:N207)</f>
        <v>4193.78</v>
      </c>
      <c r="F207" s="9">
        <f>F185+F162+F118+F80</f>
        <v>383.29699999999997</v>
      </c>
      <c r="G207" s="9">
        <f>G185+G162+G80</f>
        <v>620.37</v>
      </c>
      <c r="H207" s="9">
        <f>H162+H80</f>
        <v>3.948</v>
      </c>
      <c r="I207" s="9" t="s">
        <v>24</v>
      </c>
      <c r="J207" s="9" t="s">
        <v>24</v>
      </c>
      <c r="K207" s="9">
        <f>K202+K162+K118+K185</f>
        <v>725.072</v>
      </c>
      <c r="L207" s="9">
        <f>L202+L162+L118+L80</f>
        <v>780.71699999999998</v>
      </c>
      <c r="M207" s="9">
        <f>M162+M118+M80</f>
        <v>828.13299999999992</v>
      </c>
      <c r="N207" s="9">
        <f>N118+N80</f>
        <v>852.24299999999994</v>
      </c>
      <c r="O207" s="33"/>
    </row>
    <row r="208" spans="1:15" ht="15.75" customHeight="1" x14ac:dyDescent="0.3">
      <c r="A208" s="58"/>
      <c r="B208" s="52"/>
      <c r="C208" s="54"/>
      <c r="D208" s="18" t="s">
        <v>32</v>
      </c>
      <c r="E208" s="34">
        <f t="shared" si="25"/>
        <v>999.62199999999996</v>
      </c>
      <c r="F208" s="9">
        <f>F186+F163+F119+F97+F81</f>
        <v>114.35000000000001</v>
      </c>
      <c r="G208" s="10">
        <f>G186+G163+G97+G81</f>
        <v>157.60199999999998</v>
      </c>
      <c r="H208" s="9">
        <f>H186+H81+H97</f>
        <v>121.343</v>
      </c>
      <c r="I208" s="10">
        <f>I186+I163+I97+I81</f>
        <v>24.029999999999998</v>
      </c>
      <c r="J208" s="9">
        <f>J186+J97+J81</f>
        <v>15.669</v>
      </c>
      <c r="K208" s="10">
        <f>K203+K186+K163+K119+K97+K81</f>
        <v>165.65699999999998</v>
      </c>
      <c r="L208" s="9">
        <f>L203+L163+L119+L97+L81</f>
        <v>171.86799999999999</v>
      </c>
      <c r="M208" s="10">
        <f>M163+M119+M81+M203</f>
        <v>108.045</v>
      </c>
      <c r="N208" s="9">
        <f>N119+N81</f>
        <v>121.05799999999999</v>
      </c>
      <c r="O208" s="35"/>
    </row>
    <row r="209" spans="1:15" ht="24" customHeight="1" x14ac:dyDescent="0.3">
      <c r="A209" s="58"/>
      <c r="B209" s="52"/>
      <c r="C209" s="54"/>
      <c r="D209" s="15" t="s">
        <v>33</v>
      </c>
      <c r="E209" s="36">
        <f>SUM(F209:N209)</f>
        <v>7.766</v>
      </c>
      <c r="F209" s="12"/>
      <c r="G209" s="11">
        <f>G164+G98+G82</f>
        <v>7.766</v>
      </c>
      <c r="H209" s="12"/>
      <c r="I209" s="11"/>
      <c r="J209" s="12"/>
      <c r="K209" s="11"/>
      <c r="L209" s="12"/>
      <c r="M209" s="11"/>
      <c r="N209" s="12"/>
      <c r="O209" s="37"/>
    </row>
    <row r="210" spans="1:15" ht="23.25" customHeight="1" x14ac:dyDescent="0.3">
      <c r="A210" s="49"/>
      <c r="B210" s="55"/>
      <c r="C210" s="56"/>
      <c r="D210" s="15" t="s">
        <v>77</v>
      </c>
      <c r="E210" s="16">
        <f>K210</f>
        <v>8</v>
      </c>
      <c r="F210" s="12"/>
      <c r="G210" s="12"/>
      <c r="H210" s="12"/>
      <c r="I210" s="12"/>
      <c r="J210" s="12"/>
      <c r="K210" s="12">
        <f>K204</f>
        <v>8</v>
      </c>
      <c r="L210" s="12"/>
      <c r="M210" s="12"/>
      <c r="N210" s="12"/>
      <c r="O210" s="14"/>
    </row>
    <row r="211" spans="1:15" x14ac:dyDescent="0.3">
      <c r="A211" s="24"/>
      <c r="B211" s="24"/>
      <c r="C211" s="24"/>
      <c r="D211" s="24"/>
      <c r="E211" s="38"/>
      <c r="F211" s="24"/>
      <c r="G211" s="24"/>
      <c r="H211" s="24"/>
      <c r="I211" s="24"/>
      <c r="J211" s="24"/>
      <c r="K211" s="24"/>
      <c r="L211" s="24"/>
      <c r="M211" s="24"/>
      <c r="N211" s="24"/>
      <c r="O211" s="39" t="s">
        <v>111</v>
      </c>
    </row>
    <row r="213" spans="1:15" x14ac:dyDescent="0.3">
      <c r="A213" s="28"/>
      <c r="G213" s="59" t="s">
        <v>110</v>
      </c>
      <c r="H213" s="60"/>
    </row>
    <row r="214" spans="1:15" x14ac:dyDescent="0.3">
      <c r="E214" s="40">
        <v>5415.2690000000002</v>
      </c>
    </row>
    <row r="215" spans="1:15" x14ac:dyDescent="0.3">
      <c r="E215" s="41">
        <f>E214-E205</f>
        <v>0</v>
      </c>
    </row>
  </sheetData>
  <mergeCells count="149">
    <mergeCell ref="G213:H213"/>
    <mergeCell ref="M1:O1"/>
    <mergeCell ref="M2:Q2"/>
    <mergeCell ref="M3:Q3"/>
    <mergeCell ref="M4:Q4"/>
    <mergeCell ref="M5:Q5"/>
    <mergeCell ref="M7:Q7"/>
    <mergeCell ref="M8:Q8"/>
    <mergeCell ref="M9:Q9"/>
    <mergeCell ref="M10:Q10"/>
    <mergeCell ref="M11:Q11"/>
    <mergeCell ref="O194:O199"/>
    <mergeCell ref="O188:O193"/>
    <mergeCell ref="O22:O25"/>
    <mergeCell ref="O26:O29"/>
    <mergeCell ref="O30:O33"/>
    <mergeCell ref="O140:O144"/>
    <mergeCell ref="O112:O115"/>
    <mergeCell ref="O116:O119"/>
    <mergeCell ref="O170:O173"/>
    <mergeCell ref="O166:O169"/>
    <mergeCell ref="O159:O164"/>
    <mergeCell ref="O94:O98"/>
    <mergeCell ref="O78:O82"/>
    <mergeCell ref="B205:C210"/>
    <mergeCell ref="A205:A210"/>
    <mergeCell ref="O44:O46"/>
    <mergeCell ref="B44:C46"/>
    <mergeCell ref="A44:A46"/>
    <mergeCell ref="O39:O43"/>
    <mergeCell ref="B39:C43"/>
    <mergeCell ref="B34:C38"/>
    <mergeCell ref="B30:C33"/>
    <mergeCell ref="B104:C107"/>
    <mergeCell ref="B100:C103"/>
    <mergeCell ref="A100:A103"/>
    <mergeCell ref="B78:C82"/>
    <mergeCell ref="B74:C77"/>
    <mergeCell ref="B70:C73"/>
    <mergeCell ref="B66:C69"/>
    <mergeCell ref="B62:C65"/>
    <mergeCell ref="B58:C61"/>
    <mergeCell ref="O200:O204"/>
    <mergeCell ref="B166:C169"/>
    <mergeCell ref="A170:A173"/>
    <mergeCell ref="A174:A177"/>
    <mergeCell ref="O174:O177"/>
    <mergeCell ref="A165:O165"/>
    <mergeCell ref="B188:C193"/>
    <mergeCell ref="B194:C199"/>
    <mergeCell ref="B200:C204"/>
    <mergeCell ref="A194:A199"/>
    <mergeCell ref="A200:A204"/>
    <mergeCell ref="B178:C182"/>
    <mergeCell ref="B183:C186"/>
    <mergeCell ref="B170:C173"/>
    <mergeCell ref="O145:O148"/>
    <mergeCell ref="B145:C148"/>
    <mergeCell ref="A178:A182"/>
    <mergeCell ref="A183:A186"/>
    <mergeCell ref="O178:O182"/>
    <mergeCell ref="O183:O186"/>
    <mergeCell ref="B174:C177"/>
    <mergeCell ref="B159:C164"/>
    <mergeCell ref="B154:C158"/>
    <mergeCell ref="A154:A158"/>
    <mergeCell ref="B149:C153"/>
    <mergeCell ref="O154:O158"/>
    <mergeCell ref="O149:O153"/>
    <mergeCell ref="A188:A193"/>
    <mergeCell ref="A187:O187"/>
    <mergeCell ref="A159:A164"/>
    <mergeCell ref="A89:A93"/>
    <mergeCell ref="B89:C93"/>
    <mergeCell ref="O89:O93"/>
    <mergeCell ref="A166:A169"/>
    <mergeCell ref="B125:C129"/>
    <mergeCell ref="B121:C124"/>
    <mergeCell ref="A47:A49"/>
    <mergeCell ref="A50:A53"/>
    <mergeCell ref="B50:C53"/>
    <mergeCell ref="B47:C49"/>
    <mergeCell ref="A94:A98"/>
    <mergeCell ref="B94:C98"/>
    <mergeCell ref="A70:A73"/>
    <mergeCell ref="A74:A77"/>
    <mergeCell ref="A78:A82"/>
    <mergeCell ref="A84:A88"/>
    <mergeCell ref="B84:C88"/>
    <mergeCell ref="A83:O83"/>
    <mergeCell ref="A54:A57"/>
    <mergeCell ref="A58:A61"/>
    <mergeCell ref="O84:O88"/>
    <mergeCell ref="O74:O77"/>
    <mergeCell ref="A120:O120"/>
    <mergeCell ref="A99:O99"/>
    <mergeCell ref="B20:C20"/>
    <mergeCell ref="B18:C19"/>
    <mergeCell ref="E18:N18"/>
    <mergeCell ref="B26:C29"/>
    <mergeCell ref="B22:C25"/>
    <mergeCell ref="O70:O73"/>
    <mergeCell ref="O66:O69"/>
    <mergeCell ref="O62:O65"/>
    <mergeCell ref="O58:O61"/>
    <mergeCell ref="B54:C57"/>
    <mergeCell ref="A21:O21"/>
    <mergeCell ref="A39:A43"/>
    <mergeCell ref="A62:A65"/>
    <mergeCell ref="A66:A69"/>
    <mergeCell ref="A145:A148"/>
    <mergeCell ref="A149:A153"/>
    <mergeCell ref="A104:A107"/>
    <mergeCell ref="A108:A111"/>
    <mergeCell ref="A112:A115"/>
    <mergeCell ref="A116:A119"/>
    <mergeCell ref="A13:O13"/>
    <mergeCell ref="A14:O14"/>
    <mergeCell ref="A15:O15"/>
    <mergeCell ref="A16:O16"/>
    <mergeCell ref="A18:A19"/>
    <mergeCell ref="A22:A25"/>
    <mergeCell ref="A26:A29"/>
    <mergeCell ref="A30:A33"/>
    <mergeCell ref="A34:A38"/>
    <mergeCell ref="O18:O19"/>
    <mergeCell ref="O34:O38"/>
    <mergeCell ref="O47:O49"/>
    <mergeCell ref="O50:O53"/>
    <mergeCell ref="O54:O57"/>
    <mergeCell ref="D18:D19"/>
    <mergeCell ref="B116:C119"/>
    <mergeCell ref="B112:C115"/>
    <mergeCell ref="B108:C111"/>
    <mergeCell ref="O121:O124"/>
    <mergeCell ref="O108:O111"/>
    <mergeCell ref="O104:O107"/>
    <mergeCell ref="O100:O103"/>
    <mergeCell ref="A121:A124"/>
    <mergeCell ref="B140:C144"/>
    <mergeCell ref="O135:O139"/>
    <mergeCell ref="B135:C139"/>
    <mergeCell ref="O130:O134"/>
    <mergeCell ref="B130:C134"/>
    <mergeCell ref="O125:O129"/>
    <mergeCell ref="A130:A134"/>
    <mergeCell ref="A135:A139"/>
    <mergeCell ref="A140:A144"/>
    <mergeCell ref="A125:A129"/>
  </mergeCells>
  <hyperlinks>
    <hyperlink ref="A78" location="P402" display="P402"/>
    <hyperlink ref="A94" location="P693" display="P693"/>
    <hyperlink ref="A116" location="P827" display="P827"/>
    <hyperlink ref="A159" location="P898" display="P898"/>
    <hyperlink ref="A183" location="P898" display="P898"/>
    <hyperlink ref="A200" location="P1114" display="P1114"/>
  </hyperlinks>
  <pageMargins left="0.25" right="0.25" top="0.75" bottom="0.75" header="0.3" footer="0.3"/>
  <pageSetup paperSize="9" scale="85" fitToHeight="0" orientation="landscape" r:id="rId1"/>
  <rowBreaks count="4" manualBreakCount="4">
    <brk id="107" max="14" man="1"/>
    <brk id="139" max="14" man="1"/>
    <brk id="164" max="14" man="1"/>
    <brk id="18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Олеговна Николаева</dc:creator>
  <cp:lastModifiedBy>Любовь Федоровна Фадеева</cp:lastModifiedBy>
  <cp:lastPrinted>2017-02-02T09:10:42Z</cp:lastPrinted>
  <dcterms:created xsi:type="dcterms:W3CDTF">2017-01-24T07:29:21Z</dcterms:created>
  <dcterms:modified xsi:type="dcterms:W3CDTF">2017-02-03T07:04:43Z</dcterms:modified>
</cp:coreProperties>
</file>