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3.2019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<sst xmlns="http://schemas.openxmlformats.org/spreadsheetml/2006/main" count="67" uniqueCount="49">
  <si>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</si>
  <si>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</si>
  <si>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</si>
  <si>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</si>
  <si>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</si>
  <si>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</si>
  <si>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</si>
  <si>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</si>
  <si>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</si>
  <si>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</si>
  <si>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</si>
  <si>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</si>
  <si>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</si>
  <si>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</si>
  <si>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</si>
  <si>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</si>
  <si>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</si>
  <si>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</si>
  <si>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</si>
  <si>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</si>
  <si>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</si>
  <si>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</si>
  <si>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</si>
  <si>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</si>
  <si>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</si>
  <si>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</si>
  <si>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</si>
  <si>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</si>
  <si>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</si>
  <si>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</si>
  <si>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</si>
  <si>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</si>
  <si>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</si>
  <si>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</si>
  <si>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</si>
  <si>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</si>
  <si>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</si>
  <si>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</si>
  <si>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</si>
  <si>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</si>
  <si>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</si>
  <si>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</si>
  <si>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</si>
  <si>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</si>
  <si>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</si>
  <si>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</si>
  <si>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</si>
  <si>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 xml:space="preserve">№51-11/06 от 28.01.2019 </t>
  </si>
  <si>
    <t xml:space="preserve"> на 1 марта 2019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</si>
</sst>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8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83" t="s">
        <v>48</v>
      </c>
      <c r="K2" s="8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8"/>
      <c r="L4" s="79"/>
      <c r="M4" s="79"/>
      <c r="N4" s="78"/>
      <c r="O4" s="78"/>
      <c r="P4" s="78"/>
      <c r="Q4" s="78"/>
      <c r="R4" s="78"/>
      <c r="S4" s="78"/>
      <c r="U4" s="80" t="s">
        <v>0</v>
      </c>
      <c r="V4" s="80"/>
    </row>
    <row r="5" spans="1:22" ht="48" customHeight="1">
      <c r="A5" s="81" t="s">
        <v>1</v>
      </c>
      <c r="B5" s="71" t="s">
        <v>2</v>
      </c>
      <c r="C5" s="71" t="s">
        <v>3</v>
      </c>
      <c r="D5" s="71" t="s">
        <v>4</v>
      </c>
      <c r="E5" s="71" t="s">
        <v>29</v>
      </c>
      <c r="F5" s="71" t="s">
        <v>5</v>
      </c>
      <c r="G5" s="71" t="s">
        <v>6</v>
      </c>
      <c r="H5" s="75" t="s">
        <v>46</v>
      </c>
      <c r="I5" s="68"/>
      <c r="J5" s="68"/>
      <c r="K5" s="67" t="s">
        <v>34</v>
      </c>
      <c r="L5" s="67"/>
      <c r="M5" s="67"/>
      <c r="N5" s="67" t="s">
        <v>35</v>
      </c>
      <c r="O5" s="68"/>
      <c r="P5" s="68"/>
      <c r="Q5" s="67" t="s">
        <v>36</v>
      </c>
      <c r="R5" s="68"/>
      <c r="S5" s="68"/>
      <c r="T5" s="75" t="s">
        <v>27</v>
      </c>
      <c r="U5" s="68"/>
      <c r="V5" s="76"/>
    </row>
    <row r="6" spans="1:22" ht="50.25" customHeight="1">
      <c r="A6" s="82"/>
      <c r="B6" s="72"/>
      <c r="C6" s="72"/>
      <c r="D6" s="72"/>
      <c r="E6" s="72"/>
      <c r="F6" s="72"/>
      <c r="G6" s="72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3" t="s">
        <v>11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3" t="s">
        <v>14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</row>
    <row r="14" spans="1:22" s="46" customFormat="1" ht="49.5" customHeight="1">
      <c r="A14" s="25">
        <v>1</v>
      </c>
      <c r="B14" s="19" t="s">
        <v>37</v>
      </c>
      <c r="C14" s="24" t="s">
        <v>30</v>
      </c>
      <c r="D14" s="20">
        <v>400000000</v>
      </c>
      <c r="E14" s="58" t="s">
        <v>38</v>
      </c>
      <c r="F14" s="44">
        <v>43623</v>
      </c>
      <c r="G14" s="69" t="s">
        <v>33</v>
      </c>
      <c r="H14" s="20">
        <v>320000000</v>
      </c>
      <c r="I14" s="20"/>
      <c r="J14" s="20"/>
      <c r="K14" s="55"/>
      <c r="L14" s="63">
        <v>1794630.13</v>
      </c>
      <c r="M14" s="55"/>
      <c r="N14" s="55">
        <v>320000000</v>
      </c>
      <c r="O14" s="63">
        <v>1794630.13</v>
      </c>
      <c r="P14" s="20"/>
      <c r="Q14" s="20"/>
      <c r="R14" s="20"/>
      <c r="S14" s="20"/>
      <c r="T14" s="20">
        <f>H14+K14-N14</f>
        <v>0</v>
      </c>
      <c r="U14" s="29">
        <f>I14+L14-O14-R14</f>
        <v>0</v>
      </c>
      <c r="V14" s="45"/>
    </row>
    <row r="15" spans="1:22" s="46" customFormat="1" ht="49.5" customHeight="1">
      <c r="A15" s="25">
        <v>2</v>
      </c>
      <c r="B15" s="19" t="s">
        <v>40</v>
      </c>
      <c r="C15" s="19" t="s">
        <v>41</v>
      </c>
      <c r="D15" s="20">
        <v>400000000</v>
      </c>
      <c r="E15" s="58" t="s">
        <v>38</v>
      </c>
      <c r="F15" s="44">
        <v>44028</v>
      </c>
      <c r="G15" s="69"/>
      <c r="H15" s="20">
        <v>0</v>
      </c>
      <c r="I15" s="20"/>
      <c r="J15" s="20"/>
      <c r="K15" s="55"/>
      <c r="L15" s="63"/>
      <c r="M15" s="55"/>
      <c r="N15" s="55"/>
      <c r="O15" s="63"/>
      <c r="P15" s="20"/>
      <c r="Q15" s="20"/>
      <c r="R15" s="20"/>
      <c r="S15" s="20"/>
      <c r="T15" s="20">
        <f>H15+K15-N15</f>
        <v>0</v>
      </c>
      <c r="U15" s="29">
        <f>I15+L15-O15-R15</f>
        <v>0</v>
      </c>
      <c r="V15" s="45"/>
    </row>
    <row r="16" spans="1:22" s="46" customFormat="1" ht="49.5" customHeight="1">
      <c r="A16" s="25">
        <v>3</v>
      </c>
      <c r="B16" s="64" t="s">
        <v>43</v>
      </c>
      <c r="C16" s="19" t="s">
        <v>42</v>
      </c>
      <c r="D16" s="20">
        <v>410000000</v>
      </c>
      <c r="E16" s="58" t="s">
        <v>38</v>
      </c>
      <c r="F16" s="44">
        <v>43640</v>
      </c>
      <c r="G16" s="69"/>
      <c r="H16" s="20">
        <v>410000000</v>
      </c>
      <c r="I16" s="20"/>
      <c r="J16" s="20"/>
      <c r="K16" s="55"/>
      <c r="L16" s="63">
        <v>5089093.15</v>
      </c>
      <c r="M16" s="55"/>
      <c r="N16" s="55">
        <v>50000000</v>
      </c>
      <c r="O16" s="63">
        <v>5089093.15</v>
      </c>
      <c r="P16" s="20"/>
      <c r="Q16" s="20"/>
      <c r="R16" s="20"/>
      <c r="S16" s="20"/>
      <c r="T16" s="20">
        <f>H16+K16-N16</f>
        <v>360000000</v>
      </c>
      <c r="U16" s="29">
        <f>I16+L16-O16-R16</f>
        <v>0</v>
      </c>
      <c r="V16" s="45"/>
    </row>
    <row r="17" spans="1:22" s="46" customFormat="1" ht="49.5" customHeight="1">
      <c r="A17" s="25">
        <v>4</v>
      </c>
      <c r="B17" s="64" t="s">
        <v>44</v>
      </c>
      <c r="C17" s="19" t="s">
        <v>42</v>
      </c>
      <c r="D17" s="20">
        <v>390000000</v>
      </c>
      <c r="E17" s="58" t="s">
        <v>38</v>
      </c>
      <c r="F17" s="44">
        <v>43640</v>
      </c>
      <c r="G17" s="69"/>
      <c r="H17" s="20">
        <v>390000000</v>
      </c>
      <c r="I17" s="20"/>
      <c r="J17" s="20"/>
      <c r="K17" s="55"/>
      <c r="L17" s="63">
        <v>4610687.67</v>
      </c>
      <c r="M17" s="55"/>
      <c r="N17" s="55">
        <v>100000000</v>
      </c>
      <c r="O17" s="63">
        <v>4610687.67</v>
      </c>
      <c r="P17" s="20"/>
      <c r="Q17" s="20"/>
      <c r="R17" s="20"/>
      <c r="S17" s="20"/>
      <c r="T17" s="20">
        <f>H17+K17-N17</f>
        <v>290000000</v>
      </c>
      <c r="U17" s="29">
        <f>I17+L17-O17-R17</f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39</v>
      </c>
      <c r="D18" s="20">
        <v>400000000</v>
      </c>
      <c r="E18" s="58" t="s">
        <v>38</v>
      </c>
      <c r="F18" s="44">
        <v>43683</v>
      </c>
      <c r="G18" s="70"/>
      <c r="H18" s="20">
        <v>400000000</v>
      </c>
      <c r="I18" s="20"/>
      <c r="J18" s="20"/>
      <c r="K18" s="55"/>
      <c r="L18" s="63">
        <v>3295205.48</v>
      </c>
      <c r="M18" s="55"/>
      <c r="N18" s="55">
        <v>400000000</v>
      </c>
      <c r="O18" s="63">
        <v>3295205.48</v>
      </c>
      <c r="P18" s="20"/>
      <c r="Q18" s="20"/>
      <c r="R18" s="20"/>
      <c r="S18" s="20"/>
      <c r="T18" s="20">
        <f>H18+K18-N18</f>
        <v>0</v>
      </c>
      <c r="U18" s="29">
        <f>I18+L18-O18-R18</f>
        <v>0</v>
      </c>
      <c r="V18" s="45"/>
    </row>
    <row r="19" spans="1:22" s="7" customFormat="1" ht="15" customHeight="1">
      <c r="A19" s="5"/>
      <c r="B19" s="14" t="s">
        <v>15</v>
      </c>
      <c r="C19" s="21"/>
      <c r="D19" s="6">
        <f>SUM(D14:D18)</f>
        <v>2000000000</v>
      </c>
      <c r="E19" s="6"/>
      <c r="F19" s="6"/>
      <c r="G19" s="6"/>
      <c r="H19" s="9">
        <f aca="true" t="shared" si="1" ref="H19:V19">SUM(H14:H18)</f>
        <v>1520000000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14789616.43</v>
      </c>
      <c r="M19" s="9">
        <f t="shared" si="1"/>
        <v>0</v>
      </c>
      <c r="N19" s="9">
        <f t="shared" si="1"/>
        <v>870000000</v>
      </c>
      <c r="O19" s="9">
        <f t="shared" si="1"/>
        <v>14789616.43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1"/>
        <v>650000000</v>
      </c>
      <c r="U19" s="9">
        <f t="shared" si="1"/>
        <v>0</v>
      </c>
      <c r="V19" s="56">
        <f t="shared" si="1"/>
        <v>0</v>
      </c>
    </row>
    <row r="20" spans="1:22" ht="12.75">
      <c r="A20" s="3" t="s">
        <v>16</v>
      </c>
      <c r="B20" s="73" t="s">
        <v>17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25.5">
      <c r="A21" s="3"/>
      <c r="B21" s="13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12.75">
      <c r="A22" s="38"/>
      <c r="B22" s="26"/>
      <c r="C22" s="47"/>
      <c r="D22" s="20"/>
      <c r="E22" s="47"/>
      <c r="F22" s="47"/>
      <c r="G22" s="47"/>
      <c r="H22" s="2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9"/>
      <c r="E24" s="47"/>
      <c r="F24" s="47"/>
      <c r="G24" s="4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s="2" customFormat="1" ht="12.75">
      <c r="A25" s="3"/>
      <c r="B25" s="15" t="s">
        <v>19</v>
      </c>
      <c r="C25" s="8"/>
      <c r="D25" s="9"/>
      <c r="E25" s="8"/>
      <c r="F25" s="8"/>
      <c r="G25" s="8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3">
        <v>0</v>
      </c>
    </row>
    <row r="26" spans="1:22" ht="25.5">
      <c r="A26" s="38"/>
      <c r="B26" s="15" t="s">
        <v>20</v>
      </c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9"/>
    </row>
    <row r="27" spans="1:22" ht="63.75">
      <c r="A27" s="25">
        <v>1</v>
      </c>
      <c r="B27" s="26" t="s">
        <v>47</v>
      </c>
      <c r="C27" s="59" t="s">
        <v>31</v>
      </c>
      <c r="D27" s="27">
        <v>390662000</v>
      </c>
      <c r="E27" s="60" t="s">
        <v>32</v>
      </c>
      <c r="F27" s="61">
        <v>43794</v>
      </c>
      <c r="G27" s="62" t="s">
        <v>33</v>
      </c>
      <c r="H27" s="27"/>
      <c r="I27" s="27"/>
      <c r="J27" s="27"/>
      <c r="K27" s="27">
        <v>390662000</v>
      </c>
      <c r="L27" s="27"/>
      <c r="M27" s="27"/>
      <c r="N27" s="27"/>
      <c r="O27" s="27"/>
      <c r="P27" s="27"/>
      <c r="Q27" s="27"/>
      <c r="R27" s="27"/>
      <c r="S27" s="27"/>
      <c r="T27" s="29">
        <f aca="true" t="shared" si="2" ref="T27:V29">H27+K27-N27-Q27</f>
        <v>390662000</v>
      </c>
      <c r="U27" s="29">
        <f t="shared" si="2"/>
        <v>0</v>
      </c>
      <c r="V27" s="42">
        <f t="shared" si="2"/>
        <v>0</v>
      </c>
    </row>
    <row r="28" spans="1:22" ht="12.75" hidden="1">
      <c r="A28" s="38"/>
      <c r="B28" s="19"/>
      <c r="C28" s="40"/>
      <c r="D28" s="40"/>
      <c r="E28" s="40"/>
      <c r="F28" s="40"/>
      <c r="G28" s="4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f t="shared" si="2"/>
        <v>0</v>
      </c>
      <c r="U28" s="29">
        <f t="shared" si="2"/>
        <v>0</v>
      </c>
      <c r="V28" s="42">
        <f t="shared" si="2"/>
        <v>0</v>
      </c>
    </row>
    <row r="29" spans="1:22" ht="12.75">
      <c r="A29" s="38"/>
      <c r="B29" s="26"/>
      <c r="C29" s="47"/>
      <c r="D29" s="29"/>
      <c r="E29" s="47"/>
      <c r="F29" s="47"/>
      <c r="G29" s="4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2"/>
        <v>0</v>
      </c>
      <c r="U29" s="29">
        <f t="shared" si="2"/>
        <v>0</v>
      </c>
      <c r="V29" s="42">
        <f t="shared" si="2"/>
        <v>0</v>
      </c>
    </row>
    <row r="30" spans="1:22" s="2" customFormat="1" ht="12.75">
      <c r="A30" s="3"/>
      <c r="B30" s="15" t="s">
        <v>21</v>
      </c>
      <c r="C30" s="8"/>
      <c r="D30" s="9">
        <f>SUM(D27:D29)</f>
        <v>390662000</v>
      </c>
      <c r="E30" s="8"/>
      <c r="F30" s="8"/>
      <c r="G30" s="8"/>
      <c r="H30" s="50">
        <f>SUM(H27:H29)</f>
        <v>0</v>
      </c>
      <c r="I30" s="50">
        <f aca="true" t="shared" si="3" ref="I30:V30">SUM(I27:I29)</f>
        <v>0</v>
      </c>
      <c r="J30" s="50">
        <f t="shared" si="3"/>
        <v>0</v>
      </c>
      <c r="K30" s="50">
        <f t="shared" si="3"/>
        <v>390662000</v>
      </c>
      <c r="L30" s="50">
        <f t="shared" si="3"/>
        <v>0</v>
      </c>
      <c r="M30" s="50">
        <f t="shared" si="3"/>
        <v>0</v>
      </c>
      <c r="N30" s="50">
        <f t="shared" si="3"/>
        <v>0</v>
      </c>
      <c r="O30" s="50">
        <f t="shared" si="3"/>
        <v>0</v>
      </c>
      <c r="P30" s="50">
        <f t="shared" si="3"/>
        <v>0</v>
      </c>
      <c r="Q30" s="50">
        <f t="shared" si="3"/>
        <v>0</v>
      </c>
      <c r="R30" s="50">
        <f t="shared" si="3"/>
        <v>0</v>
      </c>
      <c r="S30" s="50">
        <f t="shared" si="3"/>
        <v>0</v>
      </c>
      <c r="T30" s="50">
        <f t="shared" si="3"/>
        <v>390662000</v>
      </c>
      <c r="U30" s="50">
        <f t="shared" si="3"/>
        <v>0</v>
      </c>
      <c r="V30" s="57">
        <f t="shared" si="3"/>
        <v>0</v>
      </c>
    </row>
    <row r="31" spans="1:22" s="2" customFormat="1" ht="12.75">
      <c r="A31" s="3"/>
      <c r="B31" s="15" t="s">
        <v>22</v>
      </c>
      <c r="C31" s="8"/>
      <c r="D31" s="10">
        <f>D25+D30</f>
        <v>390662000</v>
      </c>
      <c r="E31" s="8"/>
      <c r="F31" s="8"/>
      <c r="G31" s="8"/>
      <c r="H31" s="50">
        <f>H25+H30</f>
        <v>0</v>
      </c>
      <c r="I31" s="50">
        <f aca="true" t="shared" si="4" ref="I31:V31">I25+I30</f>
        <v>0</v>
      </c>
      <c r="J31" s="50">
        <f t="shared" si="4"/>
        <v>0</v>
      </c>
      <c r="K31" s="50">
        <f t="shared" si="4"/>
        <v>390662000</v>
      </c>
      <c r="L31" s="50">
        <f t="shared" si="4"/>
        <v>0</v>
      </c>
      <c r="M31" s="50">
        <f t="shared" si="4"/>
        <v>0</v>
      </c>
      <c r="N31" s="50">
        <f t="shared" si="4"/>
        <v>0</v>
      </c>
      <c r="O31" s="50">
        <f t="shared" si="4"/>
        <v>0</v>
      </c>
      <c r="P31" s="50">
        <f t="shared" si="4"/>
        <v>0</v>
      </c>
      <c r="Q31" s="50">
        <f t="shared" si="4"/>
        <v>0</v>
      </c>
      <c r="R31" s="50">
        <f t="shared" si="4"/>
        <v>0</v>
      </c>
      <c r="S31" s="50">
        <f t="shared" si="4"/>
        <v>0</v>
      </c>
      <c r="T31" s="50">
        <f t="shared" si="4"/>
        <v>390662000</v>
      </c>
      <c r="U31" s="50">
        <f t="shared" si="4"/>
        <v>0</v>
      </c>
      <c r="V31" s="57">
        <f t="shared" si="4"/>
        <v>0</v>
      </c>
    </row>
    <row r="32" spans="1:22" ht="12.75">
      <c r="A32" s="3" t="s">
        <v>23</v>
      </c>
      <c r="B32" s="65" t="s">
        <v>24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3.5" customHeight="1">
      <c r="A33" s="38"/>
      <c r="B33" s="26"/>
      <c r="C33" s="47"/>
      <c r="D33" s="48"/>
      <c r="E33" s="47"/>
      <c r="F33" s="47"/>
      <c r="G33" s="47"/>
      <c r="H33" s="4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aca="true" t="shared" si="5" ref="T33:V34">H33+K33-N33-Q33</f>
        <v>0</v>
      </c>
      <c r="U33" s="29">
        <f t="shared" si="5"/>
        <v>0</v>
      </c>
      <c r="V33" s="42">
        <f t="shared" si="5"/>
        <v>0</v>
      </c>
    </row>
    <row r="34" spans="1:22" ht="12" customHeight="1">
      <c r="A34" s="38"/>
      <c r="B34" s="26"/>
      <c r="C34" s="51"/>
      <c r="D34" s="51"/>
      <c r="E34" s="51"/>
      <c r="F34" s="51"/>
      <c r="G34" s="51"/>
      <c r="H34" s="2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t="shared" si="5"/>
        <v>0</v>
      </c>
      <c r="U34" s="29">
        <f t="shared" si="5"/>
        <v>0</v>
      </c>
      <c r="V34" s="42">
        <f t="shared" si="5"/>
        <v>0</v>
      </c>
    </row>
    <row r="35" spans="1:22" s="2" customFormat="1" ht="12" customHeight="1">
      <c r="A35" s="3"/>
      <c r="B35" s="15" t="s">
        <v>25</v>
      </c>
      <c r="C35" s="8"/>
      <c r="D35" s="8"/>
      <c r="E35" s="8"/>
      <c r="F35" s="8"/>
      <c r="G35" s="8"/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3">
        <v>0</v>
      </c>
    </row>
    <row r="36" spans="1:22" s="2" customFormat="1" ht="13.5" thickBot="1">
      <c r="A36" s="16"/>
      <c r="B36" s="17" t="s">
        <v>26</v>
      </c>
      <c r="C36" s="18"/>
      <c r="D36" s="28">
        <f>D12+D19+D31+D35</f>
        <v>2390662000</v>
      </c>
      <c r="E36" s="18"/>
      <c r="F36" s="18"/>
      <c r="G36" s="18"/>
      <c r="H36" s="52">
        <f aca="true" t="shared" si="6" ref="H36:V36">H12+H19+H31+H35</f>
        <v>1520000000</v>
      </c>
      <c r="I36" s="52">
        <f t="shared" si="6"/>
        <v>0</v>
      </c>
      <c r="J36" s="52">
        <f t="shared" si="6"/>
        <v>0</v>
      </c>
      <c r="K36" s="52">
        <f t="shared" si="6"/>
        <v>390662000</v>
      </c>
      <c r="L36" s="52">
        <f t="shared" si="6"/>
        <v>14789616.43</v>
      </c>
      <c r="M36" s="52">
        <f t="shared" si="6"/>
        <v>0</v>
      </c>
      <c r="N36" s="52">
        <f t="shared" si="6"/>
        <v>870000000</v>
      </c>
      <c r="O36" s="52">
        <f t="shared" si="6"/>
        <v>14789616.43</v>
      </c>
      <c r="P36" s="52">
        <f t="shared" si="6"/>
        <v>0</v>
      </c>
      <c r="Q36" s="52">
        <f t="shared" si="6"/>
        <v>0</v>
      </c>
      <c r="R36" s="52">
        <f t="shared" si="6"/>
        <v>0</v>
      </c>
      <c r="S36" s="52">
        <f t="shared" si="6"/>
        <v>0</v>
      </c>
      <c r="T36" s="52">
        <f t="shared" si="6"/>
        <v>1040662000</v>
      </c>
      <c r="U36" s="52">
        <f t="shared" si="6"/>
        <v>0</v>
      </c>
      <c r="V36" s="53">
        <f t="shared" si="6"/>
        <v>0</v>
      </c>
    </row>
    <row r="38" spans="14:15" ht="12.75">
      <c r="N38" s="54"/>
      <c r="O38" s="54"/>
    </row>
  </sheetData>
  <sheetProtection/>
  <mergeCells count="22">
    <mergeCell ref="B5:B6"/>
    <mergeCell ref="K5:M5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32:V32"/>
    <mergeCell ref="N5:P5"/>
    <mergeCell ref="G14:G18"/>
    <mergeCell ref="E5:E6"/>
    <mergeCell ref="B20:V20"/>
    <mergeCell ref="C5:C6"/>
    <mergeCell ref="D5:D6"/>
    <mergeCell ref="B13:V13"/>
    <mergeCell ref="F5:F6"/>
    <mergeCell ref="G5:G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Екатерина Викторовна Корнеева</cp:lastModifiedBy>
  <cp:lastPrinted>2018-12-03T09:09:10Z</cp:lastPrinted>
  <dcterms:created xsi:type="dcterms:W3CDTF">2008-02-07T07:11:54Z</dcterms:created>
  <dcterms:modified xsi:type="dcterms:W3CDTF">2019-03-07T06:05:41Z</dcterms:modified>
  <cp:category/>
  <cp:version/>
  <cp:contentType/>
  <cp:contentStatus/>
</cp:coreProperties>
</file>