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<sst xmlns="http://schemas.openxmlformats.org/spreadsheetml/2006/main" count="48" uniqueCount="46">
  <si>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от юридических лиц, внесших пожертвования</t>
  </si>
  <si>
    <t>сумма</t>
  </si>
  <si>
    <t>от граждан, внесших пожертвования, в том числе собственные средства</t>
  </si>
  <si>
    <t>за период</t>
  </si>
  <si>
    <t>основание возврата</t>
  </si>
  <si>
    <t>В руб.</t>
  </si>
  <si>
    <t>Израсходовано средств                                (финансовые операции по расходованию средств )</t>
  </si>
  <si>
    <t>сумма (±)</t>
  </si>
  <si>
    <t>из них</t>
  </si>
  <si>
    <t>Поступило средств</t>
  </si>
  <si>
    <t>всего</t>
  </si>
  <si>
    <t>в том числе:</t>
  </si>
  <si>
    <t xml:space="preserve">наименование 
(от кого, кому произведен возврат)
</t>
  </si>
  <si>
    <t>13                                 (гр.3 - гр.8 (±) гр.10)</t>
  </si>
  <si>
    <t>Остаток</t>
  </si>
  <si>
    <t>3                         (гр.4 + гр.6)</t>
  </si>
  <si>
    <t>Возвращено средств: в фонд (+), из фонда (-),  в руб.</t>
  </si>
  <si>
    <t>Архангельское областное отделение политической партии "КОММУНИСТИЧЕСКАЯ ПАРТИЯ РОССИЙСКОЙ ФЕДЕРАЦИИ"</t>
  </si>
  <si>
    <t xml:space="preserve">СВЕДЕНИЯ
о поступлении и расходовании средств избирательных фондов кандидатов, избирательных объединений, фондов референдума 
инициативных групп по проведению референдума, иных групп участников референдума, подлежащие обязательному опубликованию
(составлены на основании данных Сбербанка России)
</t>
  </si>
  <si>
    <t>Дополнительные выборы депутата Архангельской городской Думы двадцать шестого созыва по одномандатному избирательному округу № 4</t>
  </si>
  <si>
    <t>Дзюба Дмитрий Викторович</t>
  </si>
  <si>
    <t>с 31.03.2017 по 24.04.2017</t>
  </si>
  <si>
    <t>Воробьев Андрей Михайлович</t>
  </si>
  <si>
    <t>Жуков Павел Михайлович</t>
  </si>
  <si>
    <t>с 29.03.2017 по 24.04.2017</t>
  </si>
  <si>
    <t>возврат собственных средств, поступивших в установленном порядке</t>
  </si>
  <si>
    <t>Красавин Денис Васильевич</t>
  </si>
  <si>
    <t>Марчук Роман Николаевич</t>
  </si>
  <si>
    <t>Попов Евгений Сергеевич</t>
  </si>
  <si>
    <t>Тутов Александр Николаевич</t>
  </si>
  <si>
    <t>Чиркова Ирина Александровна</t>
  </si>
  <si>
    <t>(инициалы, фамилия, подпись, дата)</t>
  </si>
  <si>
    <t xml:space="preserve">В.Д.Чуваков </t>
  </si>
  <si>
    <t>муниципального образования "Город Архангельск2</t>
  </si>
  <si>
    <r>
      <t>Председатель</t>
    </r>
    <r>
      <rPr>
        <sz val="11"/>
        <color theme="1"/>
        <rFont val="Calibri"/>
        <family val="2"/>
      </rPr>
      <t xml:space="preserve"> (заместитель председателя) избирательной комиссии</t>
    </r>
  </si>
  <si>
    <t>с 31.03.2017 по 02.05.2017</t>
  </si>
  <si>
    <t>с 27.03.2017 по 10.05.2017</t>
  </si>
  <si>
    <t>ООО "Гидросервис"</t>
  </si>
  <si>
    <t>По состоянию на 17.05.2017</t>
  </si>
  <si>
    <t>с 03.04.2017 по 17.05.2017</t>
  </si>
  <si>
    <t>с 22.03.2017 по 12.05.2017</t>
  </si>
  <si>
    <t>возврат собственных средств, поступивших с нарушением</t>
  </si>
  <si>
    <t>ЛДПР</t>
  </si>
  <si>
    <t>с 31.03.2017 по 12.05.2017</t>
  </si>
  <si>
    <t>ООО "ДМК"</t>
  </si>
  <si>
    <t>с 22.03.2017 по 16.05.2017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</si>
</sst>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32" borderId="0" xfId="0" applyFill="1" applyAlignment="1">
      <alignment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right" vertical="center"/>
    </xf>
    <xf numFmtId="0" fontId="2" fillId="32" borderId="10" xfId="0" applyNumberFormat="1" applyFont="1" applyFill="1" applyBorder="1" applyAlignment="1">
      <alignment horizontal="left" vertical="center" wrapText="1"/>
    </xf>
    <xf numFmtId="49" fontId="5" fillId="32" borderId="0" xfId="0" applyNumberFormat="1" applyFont="1" applyFill="1" applyAlignment="1">
      <alignment horizontal="center" vertical="center" wrapText="1"/>
    </xf>
    <xf numFmtId="0" fontId="6" fillId="32" borderId="0" xfId="0" applyFont="1" applyFill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vertical="center" wrapText="1"/>
    </xf>
    <xf numFmtId="0" fontId="3" fillId="32" borderId="12" xfId="0" applyNumberFormat="1" applyFont="1" applyFill="1" applyBorder="1" applyAlignment="1">
      <alignment vertical="center" wrapText="1"/>
    </xf>
    <xf numFmtId="2" fontId="3" fillId="32" borderId="12" xfId="0" applyNumberFormat="1" applyFont="1" applyFill="1" applyBorder="1" applyAlignment="1">
      <alignment vertical="center" wrapText="1"/>
    </xf>
    <xf numFmtId="0" fontId="2" fillId="32" borderId="12" xfId="0" applyNumberFormat="1" applyFont="1" applyFill="1" applyBorder="1" applyAlignment="1">
      <alignment vertical="center" wrapText="1"/>
    </xf>
    <xf numFmtId="4" fontId="3" fillId="32" borderId="12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vertical="center" wrapText="1"/>
    </xf>
    <xf numFmtId="4" fontId="2" fillId="32" borderId="12" xfId="0" applyNumberFormat="1" applyFont="1" applyFill="1" applyBorder="1" applyAlignment="1">
      <alignment vertical="center" wrapText="1"/>
    </xf>
    <xf numFmtId="0" fontId="3" fillId="32" borderId="14" xfId="0" applyNumberFormat="1" applyFont="1" applyFill="1" applyBorder="1" applyAlignment="1">
      <alignment horizontal="left" vertical="center" wrapText="1"/>
    </xf>
    <xf numFmtId="0" fontId="6" fillId="32" borderId="14" xfId="0" applyNumberFormat="1" applyFont="1" applyFill="1" applyBorder="1" applyAlignment="1">
      <alignment horizontal="left" vertical="center" wrapText="1"/>
    </xf>
    <xf numFmtId="0" fontId="6" fillId="32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32" borderId="15" xfId="0" applyFill="1" applyBorder="1" applyAlignment="1">
      <alignment/>
    </xf>
    <xf numFmtId="0" fontId="10" fillId="32" borderId="0" xfId="0" applyFont="1" applyFill="1" applyAlignment="1">
      <alignment/>
    </xf>
    <xf numFmtId="0" fontId="6" fillId="32" borderId="16" xfId="0" applyNumberFormat="1" applyFont="1" applyFill="1" applyBorder="1" applyAlignment="1">
      <alignment horizontal="center" vertical="center" wrapText="1"/>
    </xf>
    <xf numFmtId="0" fontId="6" fillId="32" borderId="17" xfId="0" applyNumberFormat="1" applyFont="1" applyFill="1" applyBorder="1" applyAlignment="1">
      <alignment horizontal="center" vertical="center" wrapText="1"/>
    </xf>
    <xf numFmtId="0" fontId="6" fillId="32" borderId="18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/>
    </xf>
    <xf numFmtId="0" fontId="6" fillId="32" borderId="14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49" fontId="9" fillId="32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tabSelected="1" zoomScale="76" zoomScaleNormal="76" zoomScalePageLayoutView="0" workbookViewId="0" topLeftCell="A1">
      <selection activeCell="F31" sqref="F31"/>
    </sheetView>
  </sheetViews>
  <sheetFormatPr defaultColWidth="9.140625" defaultRowHeight="15"/>
  <cols>
    <col min="1" max="1" width="5.7109375" style="1" customWidth="1"/>
    <col min="2" max="2" width="21.421875" style="1" customWidth="1"/>
    <col min="3" max="3" width="12.8515625" style="1" customWidth="1"/>
    <col min="4" max="4" width="13.28125" style="1" customWidth="1"/>
    <col min="5" max="5" width="25.8515625" style="1" customWidth="1"/>
    <col min="6" max="6" width="11.421875" style="1" customWidth="1"/>
    <col min="7" max="7" width="10.57421875" style="1" customWidth="1"/>
    <col min="8" max="8" width="13.140625" style="1" customWidth="1"/>
    <col min="9" max="9" width="15.57421875" style="1" customWidth="1"/>
    <col min="10" max="11" width="15.7109375" style="1" customWidth="1"/>
    <col min="12" max="12" width="18.57421875" style="1" customWidth="1"/>
    <col min="13" max="13" width="21.7109375" style="1" customWidth="1"/>
    <col min="14" max="16384" width="8.8515625" style="1" customWidth="1"/>
  </cols>
  <sheetData>
    <row r="2" spans="2:13" ht="99" customHeight="1">
      <c r="B2" s="29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7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"/>
      <c r="M4" s="2"/>
    </row>
    <row r="5" ht="14.25">
      <c r="M5" s="3" t="s">
        <v>38</v>
      </c>
    </row>
    <row r="6" ht="14.25">
      <c r="M6" s="3" t="s">
        <v>5</v>
      </c>
    </row>
    <row r="7" spans="1:13" s="6" customFormat="1" ht="44.25" customHeight="1">
      <c r="A7" s="31" t="str">
        <f>"№
п/п"</f>
        <v>№
п/п</v>
      </c>
      <c r="B7" s="31" t="str">
        <f>"Фамилия, имя, отчество кандидата"</f>
        <v>Фамилия, имя, отчество кандидата</v>
      </c>
      <c r="C7" s="26" t="s">
        <v>9</v>
      </c>
      <c r="D7" s="27"/>
      <c r="E7" s="27"/>
      <c r="F7" s="27"/>
      <c r="G7" s="28"/>
      <c r="H7" s="26" t="s">
        <v>6</v>
      </c>
      <c r="I7" s="28"/>
      <c r="J7" s="26" t="s">
        <v>16</v>
      </c>
      <c r="K7" s="27"/>
      <c r="L7" s="28"/>
      <c r="M7" s="31" t="s">
        <v>14</v>
      </c>
    </row>
    <row r="8" spans="1:13" s="6" customFormat="1" ht="21.75" customHeight="1">
      <c r="A8" s="33"/>
      <c r="B8" s="33"/>
      <c r="C8" s="8"/>
      <c r="D8" s="26" t="s">
        <v>8</v>
      </c>
      <c r="E8" s="27"/>
      <c r="F8" s="27"/>
      <c r="G8" s="28"/>
      <c r="H8" s="31" t="s">
        <v>1</v>
      </c>
      <c r="I8" s="31" t="s">
        <v>3</v>
      </c>
      <c r="J8" s="10"/>
      <c r="K8" s="26" t="s">
        <v>11</v>
      </c>
      <c r="L8" s="28"/>
      <c r="M8" s="33"/>
    </row>
    <row r="9" spans="1:13" s="6" customFormat="1" ht="58.5" customHeight="1">
      <c r="A9" s="33"/>
      <c r="B9" s="33"/>
      <c r="C9" s="8" t="s">
        <v>10</v>
      </c>
      <c r="D9" s="26" t="s">
        <v>0</v>
      </c>
      <c r="E9" s="28"/>
      <c r="F9" s="26" t="s">
        <v>2</v>
      </c>
      <c r="G9" s="28"/>
      <c r="H9" s="33"/>
      <c r="I9" s="33"/>
      <c r="J9" s="33" t="s">
        <v>7</v>
      </c>
      <c r="K9" s="31" t="s">
        <v>12</v>
      </c>
      <c r="L9" s="31" t="s">
        <v>4</v>
      </c>
      <c r="M9" s="33"/>
    </row>
    <row r="10" spans="1:14" s="6" customFormat="1" ht="40.5" customHeight="1">
      <c r="A10" s="32"/>
      <c r="B10" s="32"/>
      <c r="C10" s="9"/>
      <c r="D10" s="7" t="s">
        <v>1</v>
      </c>
      <c r="E10" s="7" t="str">
        <f>"наименование юридического лица"</f>
        <v>наименование юридического лица</v>
      </c>
      <c r="F10" s="7" t="s">
        <v>1</v>
      </c>
      <c r="G10" s="7" t="str">
        <f>"кол-во граждан"</f>
        <v>кол-во граждан</v>
      </c>
      <c r="H10" s="32"/>
      <c r="I10" s="32"/>
      <c r="J10" s="32"/>
      <c r="K10" s="32"/>
      <c r="L10" s="32"/>
      <c r="M10" s="32"/>
      <c r="N10" s="23"/>
    </row>
    <row r="11" spans="1:14" s="6" customFormat="1" ht="30.75" customHeight="1">
      <c r="A11" s="7">
        <v>1</v>
      </c>
      <c r="B11" s="7">
        <v>2</v>
      </c>
      <c r="C11" s="7" t="s">
        <v>15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 t="s">
        <v>13</v>
      </c>
      <c r="N11" s="23"/>
    </row>
    <row r="12" spans="1:14" s="6" customFormat="1" ht="72" customHeight="1">
      <c r="A12" s="31">
        <v>1</v>
      </c>
      <c r="B12" s="21" t="s">
        <v>22</v>
      </c>
      <c r="C12" s="12">
        <f>D12+F12</f>
        <v>50000</v>
      </c>
      <c r="D12" s="12">
        <v>50000</v>
      </c>
      <c r="E12" s="11" t="s">
        <v>17</v>
      </c>
      <c r="F12" s="14">
        <v>0</v>
      </c>
      <c r="G12" s="15"/>
      <c r="H12" s="12">
        <v>50000</v>
      </c>
      <c r="I12" s="13" t="s">
        <v>39</v>
      </c>
      <c r="J12" s="15"/>
      <c r="K12" s="15"/>
      <c r="L12" s="15"/>
      <c r="M12" s="16">
        <f>C12-H12-(-J12)</f>
        <v>0</v>
      </c>
      <c r="N12" s="23"/>
    </row>
    <row r="13" spans="1:14" s="6" customFormat="1" ht="30.75" customHeight="1">
      <c r="A13" s="32"/>
      <c r="B13" s="4" t="str">
        <f>"Итого по кандидату"</f>
        <v>Итого по кандидату</v>
      </c>
      <c r="C13" s="17">
        <f>SUM(C12)</f>
        <v>50000</v>
      </c>
      <c r="D13" s="18">
        <f>SUM(D12)</f>
        <v>50000</v>
      </c>
      <c r="E13" s="18"/>
      <c r="F13" s="18">
        <f>SUM(F12)</f>
        <v>0</v>
      </c>
      <c r="G13" s="18"/>
      <c r="H13" s="18">
        <f>SUM(H12)</f>
        <v>50000</v>
      </c>
      <c r="I13" s="15"/>
      <c r="J13" s="15"/>
      <c r="K13" s="15"/>
      <c r="L13" s="15"/>
      <c r="M13" s="19">
        <f>SUM(M12)</f>
        <v>0</v>
      </c>
      <c r="N13" s="23"/>
    </row>
    <row r="14" spans="1:14" s="6" customFormat="1" ht="30.75" customHeight="1">
      <c r="A14" s="31">
        <v>2</v>
      </c>
      <c r="B14" s="21" t="s">
        <v>20</v>
      </c>
      <c r="C14" s="12">
        <f>D14+F14</f>
        <v>300</v>
      </c>
      <c r="D14" s="12">
        <v>0</v>
      </c>
      <c r="E14" s="13"/>
      <c r="F14" s="14">
        <v>300</v>
      </c>
      <c r="G14" s="15"/>
      <c r="H14" s="12">
        <v>300</v>
      </c>
      <c r="I14" s="13" t="s">
        <v>21</v>
      </c>
      <c r="J14" s="15"/>
      <c r="K14" s="15"/>
      <c r="L14" s="15"/>
      <c r="M14" s="16">
        <f>C14-H14-(-J14)</f>
        <v>0</v>
      </c>
      <c r="N14" s="23"/>
    </row>
    <row r="15" spans="1:14" s="6" customFormat="1" ht="30.75" customHeight="1">
      <c r="A15" s="32"/>
      <c r="B15" s="4" t="str">
        <f>"Итого по кандидату"</f>
        <v>Итого по кандидату</v>
      </c>
      <c r="C15" s="17">
        <f>SUM(C14)</f>
        <v>300</v>
      </c>
      <c r="D15" s="18">
        <f>SUM(D14)</f>
        <v>0</v>
      </c>
      <c r="E15" s="18"/>
      <c r="F15" s="18">
        <f>SUM(F14)</f>
        <v>300</v>
      </c>
      <c r="G15" s="18"/>
      <c r="H15" s="18">
        <f>SUM(H14)</f>
        <v>300</v>
      </c>
      <c r="I15" s="15"/>
      <c r="J15" s="15"/>
      <c r="K15" s="15"/>
      <c r="L15" s="15"/>
      <c r="M15" s="19">
        <f>SUM(M14)</f>
        <v>0</v>
      </c>
      <c r="N15" s="23"/>
    </row>
    <row r="16" spans="1:14" s="6" customFormat="1" ht="51.75" customHeight="1">
      <c r="A16" s="31">
        <v>3</v>
      </c>
      <c r="B16" s="21" t="s">
        <v>23</v>
      </c>
      <c r="C16" s="12">
        <f>D16+F16</f>
        <v>11000</v>
      </c>
      <c r="D16" s="12">
        <v>0</v>
      </c>
      <c r="E16" s="13"/>
      <c r="F16" s="16">
        <v>11000</v>
      </c>
      <c r="G16" s="19"/>
      <c r="H16" s="12">
        <v>1140</v>
      </c>
      <c r="I16" s="16" t="s">
        <v>24</v>
      </c>
      <c r="J16" s="16">
        <v>-9860</v>
      </c>
      <c r="K16" s="16"/>
      <c r="L16" s="16" t="s">
        <v>25</v>
      </c>
      <c r="M16" s="16">
        <f>C16-H16-(-J16)</f>
        <v>0</v>
      </c>
      <c r="N16" s="23"/>
    </row>
    <row r="17" spans="1:14" s="6" customFormat="1" ht="30.75" customHeight="1">
      <c r="A17" s="32"/>
      <c r="B17" s="4" t="str">
        <f>"Итого по кандидату"</f>
        <v>Итого по кандидату</v>
      </c>
      <c r="C17" s="17">
        <f>SUM(C16)</f>
        <v>11000</v>
      </c>
      <c r="D17" s="18">
        <f>SUM(D16)</f>
        <v>0</v>
      </c>
      <c r="E17" s="18"/>
      <c r="F17" s="18">
        <f>SUM(F16)</f>
        <v>11000</v>
      </c>
      <c r="G17" s="18"/>
      <c r="H17" s="18">
        <f>SUM(H16)</f>
        <v>1140</v>
      </c>
      <c r="I17" s="15"/>
      <c r="J17" s="19">
        <f>SUM(J16)</f>
        <v>-9860</v>
      </c>
      <c r="K17" s="15"/>
      <c r="L17" s="15"/>
      <c r="M17" s="19">
        <f>SUM(M16)</f>
        <v>0</v>
      </c>
      <c r="N17" s="23"/>
    </row>
    <row r="18" spans="1:14" s="6" customFormat="1" ht="30.75" customHeight="1">
      <c r="A18" s="31">
        <v>4</v>
      </c>
      <c r="B18" s="22" t="s">
        <v>26</v>
      </c>
      <c r="C18" s="12">
        <f>D18+F18</f>
        <v>16100</v>
      </c>
      <c r="D18" s="12">
        <v>0</v>
      </c>
      <c r="E18" s="13"/>
      <c r="F18" s="14">
        <v>16100</v>
      </c>
      <c r="G18" s="15"/>
      <c r="H18" s="12">
        <v>16100</v>
      </c>
      <c r="I18" s="13" t="s">
        <v>40</v>
      </c>
      <c r="J18" s="15"/>
      <c r="K18" s="15"/>
      <c r="L18" s="15"/>
      <c r="M18" s="16">
        <f>C18-H18-(-J18)</f>
        <v>0</v>
      </c>
      <c r="N18" s="23"/>
    </row>
    <row r="19" spans="1:14" s="6" customFormat="1" ht="30.75" customHeight="1">
      <c r="A19" s="32"/>
      <c r="B19" s="4" t="str">
        <f>"Итого по кандидату"</f>
        <v>Итого по кандидату</v>
      </c>
      <c r="C19" s="17">
        <f>SUM(C18)</f>
        <v>16100</v>
      </c>
      <c r="D19" s="18">
        <f>SUM(D18)</f>
        <v>0</v>
      </c>
      <c r="E19" s="18"/>
      <c r="F19" s="18">
        <f>SUM(F18)</f>
        <v>16100</v>
      </c>
      <c r="G19" s="18"/>
      <c r="H19" s="18">
        <f>SUM(H18)</f>
        <v>16100</v>
      </c>
      <c r="I19" s="15"/>
      <c r="J19" s="15"/>
      <c r="K19" s="15"/>
      <c r="L19" s="15"/>
      <c r="M19" s="19">
        <f>SUM(M18)</f>
        <v>0</v>
      </c>
      <c r="N19" s="23"/>
    </row>
    <row r="20" spans="1:14" s="6" customFormat="1" ht="45" customHeight="1">
      <c r="A20" s="31">
        <v>5</v>
      </c>
      <c r="B20" s="21" t="s">
        <v>27</v>
      </c>
      <c r="C20" s="12">
        <f>D20+F20</f>
        <v>540000</v>
      </c>
      <c r="D20" s="12">
        <v>0</v>
      </c>
      <c r="E20" s="13"/>
      <c r="F20" s="16">
        <v>540000</v>
      </c>
      <c r="G20" s="15"/>
      <c r="H20" s="12">
        <v>77935</v>
      </c>
      <c r="I20" s="13" t="s">
        <v>35</v>
      </c>
      <c r="J20" s="19">
        <v>-290000</v>
      </c>
      <c r="K20" s="15"/>
      <c r="L20" s="16" t="s">
        <v>41</v>
      </c>
      <c r="M20" s="16">
        <f>C20-H20-(-J20)</f>
        <v>172065</v>
      </c>
      <c r="N20" s="23"/>
    </row>
    <row r="21" spans="1:14" s="6" customFormat="1" ht="30.75" customHeight="1">
      <c r="A21" s="32"/>
      <c r="B21" s="4" t="str">
        <f>"Итого по кандидату"</f>
        <v>Итого по кандидату</v>
      </c>
      <c r="C21" s="17">
        <f>SUM(C20)</f>
        <v>540000</v>
      </c>
      <c r="D21" s="18">
        <f>SUM(D20)</f>
        <v>0</v>
      </c>
      <c r="E21" s="18"/>
      <c r="F21" s="18">
        <f>SUM(F20)</f>
        <v>540000</v>
      </c>
      <c r="G21" s="18">
        <v>2</v>
      </c>
      <c r="H21" s="18">
        <f>SUM(H20)</f>
        <v>77935</v>
      </c>
      <c r="I21" s="15"/>
      <c r="J21" s="19">
        <f>SUM(J20)</f>
        <v>-290000</v>
      </c>
      <c r="K21" s="15"/>
      <c r="L21" s="15"/>
      <c r="M21" s="19">
        <f>SUM(M20)</f>
        <v>172065</v>
      </c>
      <c r="N21" s="23"/>
    </row>
    <row r="22" spans="1:14" s="6" customFormat="1" ht="30.75" customHeight="1">
      <c r="A22" s="31">
        <v>6</v>
      </c>
      <c r="B22" s="20" t="s">
        <v>28</v>
      </c>
      <c r="C22" s="12">
        <f>D22+F22</f>
        <v>40207.4</v>
      </c>
      <c r="D22" s="12">
        <v>32735</v>
      </c>
      <c r="E22" s="13" t="s">
        <v>42</v>
      </c>
      <c r="F22" s="16">
        <v>7472.4</v>
      </c>
      <c r="G22" s="15"/>
      <c r="H22" s="12">
        <v>40207.4</v>
      </c>
      <c r="I22" s="13" t="s">
        <v>43</v>
      </c>
      <c r="J22" s="15"/>
      <c r="K22" s="15"/>
      <c r="L22" s="15"/>
      <c r="M22" s="16">
        <f>C22-H22-(-J22)</f>
        <v>0</v>
      </c>
      <c r="N22" s="23"/>
    </row>
    <row r="23" spans="1:13" s="6" customFormat="1" ht="30.75" customHeight="1">
      <c r="A23" s="32"/>
      <c r="B23" s="4" t="str">
        <f>"Итого по кандидату"</f>
        <v>Итого по кандидату</v>
      </c>
      <c r="C23" s="17">
        <f>SUM(C22)</f>
        <v>40207.4</v>
      </c>
      <c r="D23" s="18">
        <f>SUM(D22)</f>
        <v>32735</v>
      </c>
      <c r="E23" s="18"/>
      <c r="F23" s="18">
        <f>SUM(F22)</f>
        <v>7472.4</v>
      </c>
      <c r="G23" s="18"/>
      <c r="H23" s="18">
        <f>SUM(H22)</f>
        <v>40207.4</v>
      </c>
      <c r="I23" s="15"/>
      <c r="J23" s="15"/>
      <c r="K23" s="15"/>
      <c r="L23" s="15"/>
      <c r="M23" s="19">
        <f>SUM(M22)</f>
        <v>0</v>
      </c>
    </row>
    <row r="24" spans="1:13" s="6" customFormat="1" ht="30.75" customHeight="1">
      <c r="A24" s="31">
        <v>7</v>
      </c>
      <c r="B24" s="20" t="s">
        <v>29</v>
      </c>
      <c r="C24" s="12">
        <f>D24+F24</f>
        <v>0</v>
      </c>
      <c r="D24" s="12">
        <v>0</v>
      </c>
      <c r="E24" s="13"/>
      <c r="F24" s="16">
        <v>0</v>
      </c>
      <c r="G24" s="15"/>
      <c r="H24" s="12">
        <v>0</v>
      </c>
      <c r="I24" s="13" t="s">
        <v>36</v>
      </c>
      <c r="J24" s="15"/>
      <c r="K24" s="15"/>
      <c r="L24" s="15"/>
      <c r="M24" s="16">
        <f>C24-H24-(-J24)</f>
        <v>0</v>
      </c>
    </row>
    <row r="25" spans="1:13" s="6" customFormat="1" ht="30.75" customHeight="1">
      <c r="A25" s="32"/>
      <c r="B25" s="4" t="str">
        <f>"Итого по кандидату"</f>
        <v>Итого по кандидату</v>
      </c>
      <c r="C25" s="17">
        <f>SUM(C24)</f>
        <v>0</v>
      </c>
      <c r="D25" s="18">
        <f>SUM(D24)</f>
        <v>0</v>
      </c>
      <c r="E25" s="18"/>
      <c r="F25" s="18">
        <f>SUM(F24)</f>
        <v>0</v>
      </c>
      <c r="G25" s="18"/>
      <c r="H25" s="18">
        <f>SUM(H24)</f>
        <v>0</v>
      </c>
      <c r="I25" s="15"/>
      <c r="J25" s="15"/>
      <c r="K25" s="15"/>
      <c r="L25" s="15"/>
      <c r="M25" s="19">
        <f>SUM(M24)</f>
        <v>0</v>
      </c>
    </row>
    <row r="26" spans="1:13" s="6" customFormat="1" ht="30.75" customHeight="1">
      <c r="A26" s="31">
        <v>8</v>
      </c>
      <c r="B26" s="21" t="s">
        <v>30</v>
      </c>
      <c r="C26" s="12">
        <f>D26+F26</f>
        <v>335640</v>
      </c>
      <c r="D26" s="12">
        <v>250000</v>
      </c>
      <c r="E26" s="13" t="s">
        <v>37</v>
      </c>
      <c r="F26" s="16">
        <v>85640</v>
      </c>
      <c r="G26" s="15"/>
      <c r="H26" s="12">
        <v>181897</v>
      </c>
      <c r="I26" s="13" t="s">
        <v>45</v>
      </c>
      <c r="J26" s="15"/>
      <c r="K26" s="15"/>
      <c r="L26" s="15"/>
      <c r="M26" s="16"/>
    </row>
    <row r="27" spans="1:13" s="6" customFormat="1" ht="27" customHeight="1">
      <c r="A27" s="33"/>
      <c r="B27" s="21"/>
      <c r="C27" s="12">
        <f>D27+F27</f>
        <v>210000</v>
      </c>
      <c r="D27" s="12">
        <v>210000</v>
      </c>
      <c r="E27" s="13" t="s">
        <v>44</v>
      </c>
      <c r="F27" s="16"/>
      <c r="G27" s="15"/>
      <c r="H27" s="12"/>
      <c r="I27" s="13"/>
      <c r="J27" s="15"/>
      <c r="K27" s="15"/>
      <c r="L27" s="15"/>
      <c r="M27" s="16"/>
    </row>
    <row r="28" spans="1:13" s="6" customFormat="1" ht="30.75" customHeight="1">
      <c r="A28" s="32"/>
      <c r="B28" s="4" t="str">
        <f>"Итого по кандидату"</f>
        <v>Итого по кандидату</v>
      </c>
      <c r="C28" s="17">
        <f>SUM(C26)+C27</f>
        <v>545640</v>
      </c>
      <c r="D28" s="18">
        <f>SUM(D26:D27)</f>
        <v>460000</v>
      </c>
      <c r="E28" s="18"/>
      <c r="F28" s="18">
        <f>SUM(F26)+F27</f>
        <v>85640</v>
      </c>
      <c r="G28" s="18"/>
      <c r="H28" s="18">
        <f>SUM(H26:H27)</f>
        <v>181897</v>
      </c>
      <c r="I28" s="15"/>
      <c r="J28" s="15"/>
      <c r="K28" s="15"/>
      <c r="L28" s="15"/>
      <c r="M28" s="19">
        <f>SUM(C28)-H28</f>
        <v>363743</v>
      </c>
    </row>
    <row r="30" spans="1:12" ht="14.25">
      <c r="A30" s="25" t="s">
        <v>34</v>
      </c>
      <c r="J30" s="24" t="s">
        <v>32</v>
      </c>
      <c r="K30" s="24"/>
      <c r="L30" s="24"/>
    </row>
    <row r="31" spans="1:10" ht="14.25">
      <c r="A31" s="1" t="s">
        <v>33</v>
      </c>
      <c r="J31" s="1" t="s">
        <v>31</v>
      </c>
    </row>
  </sheetData>
  <sheetProtection/>
  <mergeCells count="25">
    <mergeCell ref="B7:B10"/>
    <mergeCell ref="A20:A21"/>
    <mergeCell ref="A22:A23"/>
    <mergeCell ref="A24:A25"/>
    <mergeCell ref="A26:A28"/>
    <mergeCell ref="I8:I10"/>
    <mergeCell ref="A18:A19"/>
    <mergeCell ref="A3:M3"/>
    <mergeCell ref="L9:L10"/>
    <mergeCell ref="D9:E9"/>
    <mergeCell ref="F9:G9"/>
    <mergeCell ref="J7:L7"/>
    <mergeCell ref="H7:I7"/>
    <mergeCell ref="D8:G8"/>
    <mergeCell ref="A7:A10"/>
    <mergeCell ref="C7:G7"/>
    <mergeCell ref="B2:M2"/>
    <mergeCell ref="A12:A13"/>
    <mergeCell ref="A14:A15"/>
    <mergeCell ref="A16:A17"/>
    <mergeCell ref="K8:L8"/>
    <mergeCell ref="J9:J10"/>
    <mergeCell ref="M7:M10"/>
    <mergeCell ref="K9:K10"/>
    <mergeCell ref="H8:H10"/>
  </mergeCells>
  <printOptions/>
  <pageMargins left="0.35433070866141736" right="0.15748031496062992" top="0.15748031496062992" bottom="0.15748031496062992" header="0.17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 Валентиновна Измикова</cp:lastModifiedBy>
  <cp:lastPrinted>2017-05-18T11:58:40Z</cp:lastPrinted>
  <dcterms:created xsi:type="dcterms:W3CDTF">2017-04-07T12:00:23Z</dcterms:created>
  <dcterms:modified xsi:type="dcterms:W3CDTF">2017-05-18T12:04:42Z</dcterms:modified>
  <cp:category/>
  <cp:version/>
  <cp:contentType/>
  <cp:contentStatus/>
</cp:coreProperties>
</file>