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<sst xmlns="http://schemas.openxmlformats.org/spreadsheetml/2006/main" count="218" uniqueCount="194">
  <si>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</si>
  <si>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</si>
  <si>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</si>
  <si>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</si>
  <si>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</si>
  <si>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</si>
  <si>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</si>
  <si>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</si>
  <si>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</si>
  <si>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</si>
  <si>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</si>
  <si>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</si>
  <si>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</si>
  <si>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</si>
  <si>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</si>
  <si>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</si>
  <si>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</si>
  <si>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</si>
  <si>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</si>
  <si>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</si>
  <si>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</si>
  <si>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</si>
  <si>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</si>
  <si>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</si>
  <si>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</si>
  <si>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</si>
  <si>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</si>
  <si>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</si>
  <si>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</si>
  <si>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</si>
  <si>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</si>
  <si>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</si>
  <si>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</si>
  <si>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</si>
  <si>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</si>
  <si>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</si>
  <si>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</si>
  <si>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</si>
  <si>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</si>
  <si>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</si>
  <si>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</si>
  <si>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</si>
  <si>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</si>
  <si>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</si>
  <si>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</si>
  <si>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</si>
  <si>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</si>
  <si>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</si>
  <si>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</si>
  <si>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</si>
  <si>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</si>
  <si>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</si>
  <si>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</si>
  <si>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</si>
  <si>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</si>
  <si>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</si>
  <si>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</si>
  <si>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</si>
  <si>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</si>
  <si>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</si>
  <si>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</si>
  <si>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</si>
  <si>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</si>
  <si>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</si>
  <si>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</si>
  <si>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</si>
  <si>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</si>
  <si>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</si>
  <si>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</si>
  <si>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</si>
  <si>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</si>
  <si>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</si>
  <si>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</si>
  <si>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</si>
  <si>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</si>
  <si>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</si>
  <si>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</si>
  <si>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</si>
  <si>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</si>
  <si>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</si>
  <si>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</si>
  <si>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</si>
  <si>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</si>
  <si>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</si>
  <si>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</si>
  <si>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</si>
  <si>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</si>
  <si>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</si>
  <si>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</si>
  <si>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</si>
  <si>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</si>
  <si>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</si>
  <si>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</si>
  <si>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</si>
  <si>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</si>
  <si>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</si>
  <si>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</si>
  <si>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</si>
  <si>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</si>
  <si>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</si>
  <si>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</si>
  <si>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Исполнено,     тыс. рублей</t>
  </si>
  <si>
    <t>000 1 19 00000 00 0000 000</t>
  </si>
  <si>
    <t>Процент исполнения к уточнен. бюджетным назначен.,  %</t>
  </si>
  <si>
    <t>Единый сельскохозяйственный налог</t>
  </si>
  <si>
    <t>000 1 14 06024 04 0000 430</t>
  </si>
  <si>
    <t>Утверждено по бюджету, тыс. рублей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</si>
  <si>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</si>
  <si>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</si>
  <si>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</si>
  <si>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</si>
  <si>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</si>
  <si>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</si>
  <si>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 xml:space="preserve">000 1 19 04000 04 0000 151   </t>
  </si>
  <si>
    <t>Уточненные бюджетные назначения, тыс. рублей</t>
  </si>
  <si>
    <t>БЕЗВОЗМЕЗДНЫЕ ПОСТУПЛЕНИЯ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</si>
  <si>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</si>
  <si>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</si>
  <si>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</si>
  <si>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</si>
  <si>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</si>
  <si>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</si>
  <si>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</si>
  <si>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</si>
  <si>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</si>
  <si>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</si>
  <si>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</si>
  <si>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</si>
  <si>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</si>
  <si>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 бюджетам  городских округов</t>
  </si>
  <si>
    <t>000 2 02 02999 04 0000 151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</si>
  <si>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</si>
  <si>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</si>
  <si>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бесплатное обеспечение питанием (молоком или кисломолочными напитками) обучающихся начальных  (1 - 4) классов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</si>
  <si>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</si>
  <si>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</si>
  <si>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</si>
  <si>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на реализацию долгосрочной целевой программы Архангельской области "Молодежь Поморья (2009-2011 годы)"</t>
  </si>
  <si>
    <t>на приобретение передвижных резервных источников снабжения электрической энергией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</si>
  <si>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</si>
  <si>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</si>
  <si>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</si>
  <si>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</si>
  <si>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</si>
  <si>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</si>
  <si>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</si>
  <si>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</si>
  <si>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</si>
  <si>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</si>
  <si>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</si>
  <si>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</si>
  <si>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</si>
  <si>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    № 125-ФЗ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</si>
  <si>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</si>
  <si>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</si>
  <si>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</si>
  <si>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 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</si>
  <si>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</si>
  <si>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</si>
  <si>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</si>
  <si>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</si>
  <si>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</si>
  <si>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</si>
  <si>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</si>
  <si>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</si>
  <si>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 бюджетам городских округов</t>
  </si>
  <si>
    <t>000 2 02 03999 04 0000 151</t>
  </si>
  <si>
    <t xml:space="preserve">в том числе: на реализацию основных общеобразовательных программ в общеобразовательных учреждениях 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</si>
  <si>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</si>
  <si>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Иные межбюджетные трансферты</t>
  </si>
  <si>
    <t>000 2 02 04000 00 0000 151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</si>
  <si>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</si>
  <si>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000 2 02 04005 04 0000 151</t>
  </si>
  <si>
    <t>Прочие межбюджетные трансферты, передаваемые бюджетам городских округов</t>
  </si>
  <si>
    <t>000 2 02 04999 04 0000 151</t>
  </si>
  <si>
    <t>в том числе: 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Российской Федерации и Архангельской области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</si>
  <si>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которым относится к ведению Архангельской области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</si>
  <si>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</si>
  <si>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возмещение убытков, возникающих в результате государственного регулирования тарифов на перевозку пассажиров и багажа водным транспортом во внутримуниципальном сообщении</t>
  </si>
  <si>
    <t>ВСЕГО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</si>
  <si>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</si>
  <si>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</si>
  <si>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000 2 02 02008 04 0000 151</t>
  </si>
  <si>
    <t>Субсидии бюджетам городских округов на обеспечение жильем молодых семей</t>
  </si>
  <si>
    <t xml:space="preserve">на возмещение расходов по оказанию помощи семьям, выезжающим с северных территорий </t>
  </si>
  <si>
    <t>на реализацию дополнительных мероприятий, направленных на снижение напряженности на рынке труда субъектов Российской Федерации, и на выполнение программы "О реализации дополнительных мероприятий, направленных на снижение напряженности на рынке труда Архангельской области в 2009 году"</t>
  </si>
  <si>
    <t>ПРИЛОЖЕНИЕ № 1</t>
  </si>
  <si>
    <t>к решению Архангельского</t>
  </si>
  <si>
    <t>городского Совета депутатов</t>
  </si>
  <si>
    <t>от                              №</t>
  </si>
  <si>
    <t>__________________________________________________</t>
  </si>
  <si>
    <t>Доходы городского бюджета по кодам видов доходов, подвидов доходов, классификации</t>
  </si>
  <si>
    <t xml:space="preserve">операций сектора государственного управления, относящихся к доходам бюджета, за 2009 год </t>
  </si>
  <si>
    <t>Наименование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</si>
</sst>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3" fillId="0" borderId="8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5" fillId="0" borderId="9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wrapText="1"/>
    </xf>
    <xf numFmtId="49" fontId="1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0" fontId="1" fillId="0" borderId="6" xfId="0" applyFont="1" applyBorder="1" applyAlignment="1">
      <alignment vertical="top" wrapText="1"/>
    </xf>
    <xf numFmtId="3" fontId="1" fillId="0" borderId="1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left" vertical="top" wrapText="1" indent="2"/>
    </xf>
    <xf numFmtId="0" fontId="1" fillId="0" borderId="1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left" vertical="top" wrapText="1" indent="2"/>
    </xf>
    <xf numFmtId="0" fontId="3" fillId="0" borderId="6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3" fontId="1" fillId="0" borderId="15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/>
    </xf>
    <xf numFmtId="0" fontId="1" fillId="0" borderId="4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3" fontId="1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168" fontId="1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8" fontId="3" fillId="0" borderId="1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center"/>
    </xf>
    <xf numFmtId="49" fontId="1" fillId="0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64.125" style="0" customWidth="1"/>
    <col min="2" max="2" width="28.75390625" style="0" customWidth="1"/>
    <col min="3" max="4" width="10.75390625" style="0" hidden="1" customWidth="1"/>
    <col min="5" max="5" width="10.75390625" style="0" customWidth="1"/>
    <col min="6" max="6" width="10.75390625" style="0" hidden="1" customWidth="1"/>
  </cols>
  <sheetData>
    <row r="1" spans="1:6" ht="15.75">
      <c r="A1" s="92"/>
      <c r="B1" s="99" t="s">
        <v>186</v>
      </c>
      <c r="C1" s="100"/>
      <c r="D1" s="100"/>
      <c r="E1" s="100"/>
      <c r="F1" s="100"/>
    </row>
    <row r="2" spans="1:6" ht="15.75">
      <c r="A2" s="92"/>
      <c r="B2" s="92"/>
      <c r="C2" s="92"/>
      <c r="D2" s="93"/>
      <c r="E2" s="93"/>
      <c r="F2" s="93"/>
    </row>
    <row r="3" spans="1:6" ht="15.75">
      <c r="A3" s="92"/>
      <c r="B3" s="97" t="s">
        <v>187</v>
      </c>
      <c r="C3" s="96"/>
      <c r="D3" s="96"/>
      <c r="E3" s="96"/>
      <c r="F3" s="93"/>
    </row>
    <row r="4" spans="1:6" ht="15.75">
      <c r="A4" s="92"/>
      <c r="B4" s="97" t="s">
        <v>188</v>
      </c>
      <c r="C4" s="96"/>
      <c r="D4" s="96"/>
      <c r="E4" s="96"/>
      <c r="F4" s="93"/>
    </row>
    <row r="5" spans="1:6" ht="15.75">
      <c r="A5" s="92"/>
      <c r="B5" s="97" t="s">
        <v>189</v>
      </c>
      <c r="C5" s="96"/>
      <c r="D5" s="96"/>
      <c r="E5" s="96"/>
      <c r="F5" s="93"/>
    </row>
    <row r="6" spans="1:6" ht="15.75">
      <c r="A6" s="92"/>
      <c r="B6" s="92"/>
      <c r="C6" s="92"/>
      <c r="D6" s="97"/>
      <c r="E6" s="97"/>
      <c r="F6" s="97"/>
    </row>
    <row r="7" spans="1:6" ht="15.75">
      <c r="A7" s="95" t="s">
        <v>191</v>
      </c>
      <c r="B7" s="98"/>
      <c r="C7" s="98"/>
      <c r="D7" s="98"/>
      <c r="E7" s="97"/>
      <c r="F7" s="97"/>
    </row>
    <row r="8" spans="1:6" ht="15.75">
      <c r="A8" s="95" t="s">
        <v>192</v>
      </c>
      <c r="B8" s="96"/>
      <c r="C8" s="96"/>
      <c r="D8" s="96"/>
      <c r="E8" s="96"/>
      <c r="F8" s="93"/>
    </row>
    <row r="9" spans="1:6" ht="16.5" customHeight="1">
      <c r="A9" s="92"/>
      <c r="B9" s="92"/>
      <c r="C9" s="92"/>
      <c r="D9" s="92"/>
      <c r="E9" s="92"/>
      <c r="F9" s="92"/>
    </row>
    <row r="10" spans="1:6" ht="28.5" customHeight="1">
      <c r="A10" s="46" t="s">
        <v>193</v>
      </c>
      <c r="B10" s="44" t="s">
        <v>0</v>
      </c>
      <c r="C10" s="11" t="s">
        <v>106</v>
      </c>
      <c r="D10" s="11" t="s">
        <v>114</v>
      </c>
      <c r="E10" s="14" t="s">
        <v>101</v>
      </c>
      <c r="F10" s="14" t="s">
        <v>103</v>
      </c>
    </row>
    <row r="11" spans="1:6" ht="12" customHeight="1">
      <c r="A11" s="47">
        <v>1</v>
      </c>
      <c r="B11" s="45">
        <v>2</v>
      </c>
      <c r="C11" s="2">
        <v>3</v>
      </c>
      <c r="D11" s="2">
        <v>4</v>
      </c>
      <c r="E11" s="15">
        <v>3</v>
      </c>
      <c r="F11" s="15">
        <v>6</v>
      </c>
    </row>
    <row r="12" spans="1:6" ht="16.5" customHeight="1">
      <c r="A12" s="26" t="s">
        <v>92</v>
      </c>
      <c r="B12" s="27" t="s">
        <v>3</v>
      </c>
      <c r="C12" s="28">
        <f>SUM(C13,C16,C21,C27,C32,C37,C50,C53,C56,C62,C73,C76)</f>
        <v>4480831</v>
      </c>
      <c r="D12" s="28">
        <f>SUM(D13,D16,D21,D27,D32,D37,D50,D53,D56,D62,D73,D76)</f>
        <v>4480831</v>
      </c>
      <c r="E12" s="55">
        <f>E13+E16+E21+E27+E32+E37+E50+E53+E56+E62+E73+E76</f>
        <v>4410081</v>
      </c>
      <c r="F12" s="20">
        <f>E12/D12*100</f>
        <v>98.42105180936304</v>
      </c>
    </row>
    <row r="13" spans="1:6" ht="16.5" customHeight="1">
      <c r="A13" s="12" t="s">
        <v>81</v>
      </c>
      <c r="B13" s="29" t="s">
        <v>4</v>
      </c>
      <c r="C13" s="30">
        <f>SUM(C14)</f>
        <v>2502129</v>
      </c>
      <c r="D13" s="30">
        <f>SUM(D14)</f>
        <v>2502129</v>
      </c>
      <c r="E13" s="17">
        <f>E14</f>
        <v>2523550</v>
      </c>
      <c r="F13" s="19">
        <f aca="true" t="shared" si="0" ref="F13:F63">E13/D13*100</f>
        <v>100.85611093592696</v>
      </c>
    </row>
    <row r="14" spans="1:6" ht="16.5" customHeight="1">
      <c r="A14" s="10" t="s">
        <v>1</v>
      </c>
      <c r="B14" s="31" t="s">
        <v>5</v>
      </c>
      <c r="C14" s="32">
        <v>2502129</v>
      </c>
      <c r="D14" s="32">
        <v>2502129</v>
      </c>
      <c r="E14" s="16">
        <v>2523550</v>
      </c>
      <c r="F14" s="18">
        <f t="shared" si="0"/>
        <v>100.85611093592696</v>
      </c>
    </row>
    <row r="15" spans="1:6" ht="12" customHeight="1">
      <c r="A15" s="10"/>
      <c r="B15" s="31"/>
      <c r="C15" s="32"/>
      <c r="D15" s="32"/>
      <c r="E15" s="16"/>
      <c r="F15" s="18"/>
    </row>
    <row r="16" spans="1:6" ht="16.5" customHeight="1">
      <c r="A16" s="12" t="s">
        <v>82</v>
      </c>
      <c r="B16" s="29" t="s">
        <v>6</v>
      </c>
      <c r="C16" s="17">
        <f>C17+C18+C19</f>
        <v>552130</v>
      </c>
      <c r="D16" s="17">
        <f>D17+D18+D19</f>
        <v>552130</v>
      </c>
      <c r="E16" s="17">
        <f>E17+E18+E19</f>
        <v>458684</v>
      </c>
      <c r="F16" s="19">
        <f t="shared" si="0"/>
        <v>83.07536268632387</v>
      </c>
    </row>
    <row r="17" spans="1:6" ht="32.25" customHeight="1">
      <c r="A17" s="10" t="s">
        <v>79</v>
      </c>
      <c r="B17" s="31" t="s">
        <v>31</v>
      </c>
      <c r="C17" s="33">
        <v>335600</v>
      </c>
      <c r="D17" s="33">
        <v>335600</v>
      </c>
      <c r="E17" s="16">
        <v>236140</v>
      </c>
      <c r="F17" s="18">
        <f t="shared" si="0"/>
        <v>70.36352800953516</v>
      </c>
    </row>
    <row r="18" spans="1:6" ht="33" customHeight="1">
      <c r="A18" s="10" t="s">
        <v>2</v>
      </c>
      <c r="B18" s="31" t="s">
        <v>21</v>
      </c>
      <c r="C18" s="33">
        <v>216500</v>
      </c>
      <c r="D18" s="33">
        <v>216500</v>
      </c>
      <c r="E18" s="16">
        <v>222004</v>
      </c>
      <c r="F18" s="18">
        <f t="shared" si="0"/>
        <v>102.54226327944573</v>
      </c>
    </row>
    <row r="19" spans="1:6" ht="16.5" customHeight="1">
      <c r="A19" s="48" t="s">
        <v>104</v>
      </c>
      <c r="B19" s="49" t="s">
        <v>94</v>
      </c>
      <c r="C19" s="33">
        <v>30</v>
      </c>
      <c r="D19" s="33">
        <v>30</v>
      </c>
      <c r="E19" s="16">
        <v>540</v>
      </c>
      <c r="F19" s="18">
        <f t="shared" si="0"/>
        <v>1800</v>
      </c>
    </row>
    <row r="20" spans="1:6" ht="12" customHeight="1">
      <c r="A20" s="10"/>
      <c r="B20" s="31"/>
      <c r="C20" s="33"/>
      <c r="D20" s="33"/>
      <c r="E20" s="16"/>
      <c r="F20" s="18"/>
    </row>
    <row r="21" spans="1:6" ht="16.5" customHeight="1">
      <c r="A21" s="12" t="s">
        <v>83</v>
      </c>
      <c r="B21" s="29" t="s">
        <v>7</v>
      </c>
      <c r="C21" s="30">
        <f>SUM(C22:C25)</f>
        <v>537870</v>
      </c>
      <c r="D21" s="30">
        <f>SUM(D22:D25)</f>
        <v>537870</v>
      </c>
      <c r="E21" s="17">
        <f>E22+E23+E24+E25</f>
        <v>596503</v>
      </c>
      <c r="F21" s="19">
        <f t="shared" si="0"/>
        <v>110.90096119880269</v>
      </c>
    </row>
    <row r="22" spans="1:6" ht="49.5" customHeight="1">
      <c r="A22" s="10" t="s">
        <v>32</v>
      </c>
      <c r="B22" s="31" t="s">
        <v>29</v>
      </c>
      <c r="C22" s="33">
        <v>32470</v>
      </c>
      <c r="D22" s="33">
        <v>32470</v>
      </c>
      <c r="E22" s="16">
        <v>67677</v>
      </c>
      <c r="F22" s="18">
        <f t="shared" si="0"/>
        <v>208.42931937172776</v>
      </c>
    </row>
    <row r="23" spans="1:6" ht="16.5" customHeight="1">
      <c r="A23" s="10" t="s">
        <v>18</v>
      </c>
      <c r="B23" s="31" t="s">
        <v>19</v>
      </c>
      <c r="C23" s="32">
        <v>335000</v>
      </c>
      <c r="D23" s="32">
        <v>335000</v>
      </c>
      <c r="E23" s="16">
        <v>333168</v>
      </c>
      <c r="F23" s="18">
        <f t="shared" si="0"/>
        <v>99.4531343283582</v>
      </c>
    </row>
    <row r="24" spans="1:6" ht="16.5" customHeight="1">
      <c r="A24" s="10" t="s">
        <v>30</v>
      </c>
      <c r="B24" s="31" t="s">
        <v>27</v>
      </c>
      <c r="C24" s="32">
        <v>400</v>
      </c>
      <c r="D24" s="32">
        <v>400</v>
      </c>
      <c r="E24" s="16">
        <v>328</v>
      </c>
      <c r="F24" s="18">
        <f t="shared" si="0"/>
        <v>82</v>
      </c>
    </row>
    <row r="25" spans="1:6" ht="16.5" customHeight="1">
      <c r="A25" s="10" t="s">
        <v>8</v>
      </c>
      <c r="B25" s="31" t="s">
        <v>22</v>
      </c>
      <c r="C25" s="32">
        <v>170000</v>
      </c>
      <c r="D25" s="32">
        <v>170000</v>
      </c>
      <c r="E25" s="16">
        <v>195330</v>
      </c>
      <c r="F25" s="18">
        <f t="shared" si="0"/>
        <v>114.9</v>
      </c>
    </row>
    <row r="26" spans="1:6" ht="12" customHeight="1">
      <c r="A26" s="34"/>
      <c r="B26" s="31"/>
      <c r="C26" s="33"/>
      <c r="D26" s="33"/>
      <c r="E26" s="16"/>
      <c r="F26" s="18"/>
    </row>
    <row r="27" spans="1:6" ht="16.5" customHeight="1">
      <c r="A27" s="12" t="s">
        <v>84</v>
      </c>
      <c r="B27" s="29" t="s">
        <v>16</v>
      </c>
      <c r="C27" s="30">
        <f>SUM(C28:C30)</f>
        <v>47900</v>
      </c>
      <c r="D27" s="30">
        <f>SUM(D28:D30)</f>
        <v>47900</v>
      </c>
      <c r="E27" s="17">
        <f>E28+E29+E30</f>
        <v>44584</v>
      </c>
      <c r="F27" s="19">
        <f t="shared" si="0"/>
        <v>93.07724425887265</v>
      </c>
    </row>
    <row r="28" spans="1:6" ht="49.5" customHeight="1">
      <c r="A28" s="10" t="s">
        <v>93</v>
      </c>
      <c r="B28" s="31" t="s">
        <v>33</v>
      </c>
      <c r="C28" s="33">
        <v>27300</v>
      </c>
      <c r="D28" s="33">
        <v>27300</v>
      </c>
      <c r="E28" s="16">
        <v>28803</v>
      </c>
      <c r="F28" s="18">
        <f t="shared" si="0"/>
        <v>105.50549450549451</v>
      </c>
    </row>
    <row r="29" spans="1:6" ht="96" customHeight="1">
      <c r="A29" s="10" t="s">
        <v>34</v>
      </c>
      <c r="B29" s="31" t="s">
        <v>35</v>
      </c>
      <c r="C29" s="33">
        <v>20520</v>
      </c>
      <c r="D29" s="33">
        <v>20520</v>
      </c>
      <c r="E29" s="16">
        <v>15707</v>
      </c>
      <c r="F29" s="18">
        <f t="shared" si="0"/>
        <v>76.5448343079922</v>
      </c>
    </row>
    <row r="30" spans="1:6" ht="33" customHeight="1">
      <c r="A30" s="10" t="s">
        <v>56</v>
      </c>
      <c r="B30" s="31" t="s">
        <v>36</v>
      </c>
      <c r="C30" s="33">
        <v>80</v>
      </c>
      <c r="D30" s="33">
        <v>80</v>
      </c>
      <c r="E30" s="53">
        <v>74</v>
      </c>
      <c r="F30" s="18">
        <f t="shared" si="0"/>
        <v>92.5</v>
      </c>
    </row>
    <row r="31" spans="1:6" ht="12" customHeight="1">
      <c r="A31" s="34"/>
      <c r="B31" s="31"/>
      <c r="C31" s="32"/>
      <c r="D31" s="32"/>
      <c r="E31" s="16"/>
      <c r="F31" s="18"/>
    </row>
    <row r="32" spans="1:6" ht="32.25" customHeight="1">
      <c r="A32" s="12" t="s">
        <v>95</v>
      </c>
      <c r="B32" s="29" t="s">
        <v>37</v>
      </c>
      <c r="C32" s="35">
        <f>SUM(C33:C35)</f>
        <v>1000</v>
      </c>
      <c r="D32" s="35">
        <f>SUM(D33:D35)</f>
        <v>1000</v>
      </c>
      <c r="E32" s="17">
        <f>E33+E34+E35</f>
        <v>-539</v>
      </c>
      <c r="F32" s="19">
        <f t="shared" si="0"/>
        <v>-53.900000000000006</v>
      </c>
    </row>
    <row r="33" spans="1:6" ht="32.25" customHeight="1">
      <c r="A33" s="10" t="s">
        <v>57</v>
      </c>
      <c r="B33" s="36" t="s">
        <v>62</v>
      </c>
      <c r="C33" s="33">
        <v>300</v>
      </c>
      <c r="D33" s="33">
        <v>300</v>
      </c>
      <c r="E33" s="16">
        <v>-1493</v>
      </c>
      <c r="F33" s="18">
        <f t="shared" si="0"/>
        <v>-497.66666666666663</v>
      </c>
    </row>
    <row r="34" spans="1:6" ht="33.75" customHeight="1">
      <c r="A34" s="10" t="s">
        <v>58</v>
      </c>
      <c r="B34" s="36" t="s">
        <v>61</v>
      </c>
      <c r="C34" s="33">
        <v>300</v>
      </c>
      <c r="D34" s="33">
        <v>300</v>
      </c>
      <c r="E34" s="16">
        <v>689</v>
      </c>
      <c r="F34" s="18">
        <f t="shared" si="0"/>
        <v>229.66666666666669</v>
      </c>
    </row>
    <row r="35" spans="1:6" ht="33" customHeight="1">
      <c r="A35" s="10" t="s">
        <v>59</v>
      </c>
      <c r="B35" s="4" t="s">
        <v>60</v>
      </c>
      <c r="C35" s="33">
        <v>400</v>
      </c>
      <c r="D35" s="33">
        <v>400</v>
      </c>
      <c r="E35" s="16">
        <v>265</v>
      </c>
      <c r="F35" s="18">
        <f t="shared" si="0"/>
        <v>66.25</v>
      </c>
    </row>
    <row r="36" spans="1:6" ht="12" customHeight="1">
      <c r="A36" s="34"/>
      <c r="B36" s="31"/>
      <c r="C36" s="32"/>
      <c r="D36" s="32"/>
      <c r="E36" s="16"/>
      <c r="F36" s="18"/>
    </row>
    <row r="37" spans="1:6" ht="32.25" customHeight="1">
      <c r="A37" s="12" t="s">
        <v>85</v>
      </c>
      <c r="B37" s="29" t="s">
        <v>9</v>
      </c>
      <c r="C37" s="35">
        <f>SUM(C38,C40,C44,C46)</f>
        <v>506650</v>
      </c>
      <c r="D37" s="35">
        <f>SUM(D38,D40,D44,D46)</f>
        <v>506650</v>
      </c>
      <c r="E37" s="17">
        <f>E38+E40+E44+E46</f>
        <v>530409</v>
      </c>
      <c r="F37" s="19">
        <f t="shared" si="0"/>
        <v>104.68943057337412</v>
      </c>
    </row>
    <row r="38" spans="1:6" s="5" customFormat="1" ht="79.5" customHeight="1">
      <c r="A38" s="10" t="s">
        <v>80</v>
      </c>
      <c r="B38" s="31" t="s">
        <v>76</v>
      </c>
      <c r="C38" s="33">
        <f>SUM(C39)</f>
        <v>2500</v>
      </c>
      <c r="D38" s="33">
        <f>SUM(D39)</f>
        <v>2500</v>
      </c>
      <c r="E38" s="16">
        <f>E39</f>
        <v>2255</v>
      </c>
      <c r="F38" s="18">
        <f t="shared" si="0"/>
        <v>90.2</v>
      </c>
    </row>
    <row r="39" spans="1:6" s="5" customFormat="1" ht="49.5" customHeight="1">
      <c r="A39" s="10" t="s">
        <v>77</v>
      </c>
      <c r="B39" s="31" t="s">
        <v>78</v>
      </c>
      <c r="C39" s="33">
        <v>2500</v>
      </c>
      <c r="D39" s="33">
        <v>2500</v>
      </c>
      <c r="E39" s="16">
        <v>2255</v>
      </c>
      <c r="F39" s="18">
        <f t="shared" si="0"/>
        <v>90.2</v>
      </c>
    </row>
    <row r="40" spans="1:6" ht="79.5" customHeight="1">
      <c r="A40" s="10" t="s">
        <v>63</v>
      </c>
      <c r="B40" s="31" t="s">
        <v>10</v>
      </c>
      <c r="C40" s="33">
        <f>SUM(C41,C42,C43)</f>
        <v>442500</v>
      </c>
      <c r="D40" s="33">
        <f>SUM(D41,D42,D43)</f>
        <v>442500</v>
      </c>
      <c r="E40" s="33">
        <f>SUM(E41,E42,E43)</f>
        <v>461136</v>
      </c>
      <c r="F40" s="18">
        <f t="shared" si="0"/>
        <v>104.21152542372883</v>
      </c>
    </row>
    <row r="41" spans="1:6" ht="81" customHeight="1">
      <c r="A41" s="10" t="s">
        <v>64</v>
      </c>
      <c r="B41" s="31" t="s">
        <v>65</v>
      </c>
      <c r="C41" s="33">
        <v>204000</v>
      </c>
      <c r="D41" s="33">
        <v>204000</v>
      </c>
      <c r="E41" s="16">
        <v>204216</v>
      </c>
      <c r="F41" s="18">
        <f t="shared" si="0"/>
        <v>100.10588235294118</v>
      </c>
    </row>
    <row r="42" spans="1:6" ht="65.25" customHeight="1">
      <c r="A42" s="10" t="s">
        <v>96</v>
      </c>
      <c r="B42" s="31" t="s">
        <v>66</v>
      </c>
      <c r="C42" s="33">
        <v>28000</v>
      </c>
      <c r="D42" s="33">
        <v>28000</v>
      </c>
      <c r="E42" s="16">
        <v>23331</v>
      </c>
      <c r="F42" s="18">
        <f t="shared" si="0"/>
        <v>83.325</v>
      </c>
    </row>
    <row r="43" spans="1:6" ht="66" customHeight="1">
      <c r="A43" s="10" t="s">
        <v>67</v>
      </c>
      <c r="B43" s="31" t="s">
        <v>23</v>
      </c>
      <c r="C43" s="33">
        <v>210500</v>
      </c>
      <c r="D43" s="33">
        <v>210500</v>
      </c>
      <c r="E43" s="16">
        <v>233589</v>
      </c>
      <c r="F43" s="18">
        <f t="shared" si="0"/>
        <v>110.9686460807601</v>
      </c>
    </row>
    <row r="44" spans="1:6" ht="31.5" customHeight="1">
      <c r="A44" s="10" t="s">
        <v>11</v>
      </c>
      <c r="B44" s="31" t="s">
        <v>12</v>
      </c>
      <c r="C44" s="33">
        <f>SUM(C45)</f>
        <v>5000</v>
      </c>
      <c r="D44" s="33">
        <f>SUM(D45)</f>
        <v>5000</v>
      </c>
      <c r="E44" s="33">
        <f>SUM(E45)</f>
        <v>6043</v>
      </c>
      <c r="F44" s="18">
        <f t="shared" si="0"/>
        <v>120.85999999999999</v>
      </c>
    </row>
    <row r="45" spans="1:6" ht="49.5" customHeight="1">
      <c r="A45" s="10" t="s">
        <v>24</v>
      </c>
      <c r="B45" s="31" t="s">
        <v>25</v>
      </c>
      <c r="C45" s="33">
        <v>5000</v>
      </c>
      <c r="D45" s="33">
        <v>5000</v>
      </c>
      <c r="E45" s="16">
        <v>6043</v>
      </c>
      <c r="F45" s="18">
        <f t="shared" si="0"/>
        <v>120.85999999999999</v>
      </c>
    </row>
    <row r="46" spans="1:6" ht="80.25" customHeight="1">
      <c r="A46" s="10" t="s">
        <v>68</v>
      </c>
      <c r="B46" s="31" t="s">
        <v>69</v>
      </c>
      <c r="C46" s="33">
        <f>SUM(C47,C48)</f>
        <v>56650</v>
      </c>
      <c r="D46" s="33">
        <f>SUM(D47,D48)</f>
        <v>56650</v>
      </c>
      <c r="E46" s="33">
        <f>SUM(E47,E48)</f>
        <v>60975</v>
      </c>
      <c r="F46" s="18">
        <f t="shared" si="0"/>
        <v>107.63459841129743</v>
      </c>
    </row>
    <row r="47" spans="1:6" ht="49.5" customHeight="1">
      <c r="A47" s="10" t="s">
        <v>26</v>
      </c>
      <c r="B47" s="31" t="s">
        <v>70</v>
      </c>
      <c r="C47" s="33">
        <v>850</v>
      </c>
      <c r="D47" s="33">
        <v>850</v>
      </c>
      <c r="E47" s="16">
        <v>878</v>
      </c>
      <c r="F47" s="18">
        <f t="shared" si="0"/>
        <v>103.29411764705883</v>
      </c>
    </row>
    <row r="48" spans="1:6" ht="66" customHeight="1">
      <c r="A48" s="10" t="s">
        <v>89</v>
      </c>
      <c r="B48" s="31" t="s">
        <v>71</v>
      </c>
      <c r="C48" s="33">
        <v>55800</v>
      </c>
      <c r="D48" s="33">
        <v>55800</v>
      </c>
      <c r="E48" s="16">
        <v>60097</v>
      </c>
      <c r="F48" s="18">
        <f t="shared" si="0"/>
        <v>107.70071684587815</v>
      </c>
    </row>
    <row r="49" spans="1:6" ht="12" customHeight="1">
      <c r="A49" s="10"/>
      <c r="B49" s="31"/>
      <c r="C49" s="33"/>
      <c r="D49" s="33"/>
      <c r="E49" s="16"/>
      <c r="F49" s="18"/>
    </row>
    <row r="50" spans="1:6" s="1" customFormat="1" ht="16.5" customHeight="1">
      <c r="A50" s="12" t="s">
        <v>90</v>
      </c>
      <c r="B50" s="29" t="s">
        <v>14</v>
      </c>
      <c r="C50" s="35">
        <f>SUM(C51:C51)</f>
        <v>28200</v>
      </c>
      <c r="D50" s="35">
        <f>SUM(D51:D51)</f>
        <v>28200</v>
      </c>
      <c r="E50" s="17">
        <f>E51</f>
        <v>35110</v>
      </c>
      <c r="F50" s="19">
        <f t="shared" si="0"/>
        <v>124.50354609929077</v>
      </c>
    </row>
    <row r="51" spans="1:6" ht="16.5" customHeight="1">
      <c r="A51" s="10" t="s">
        <v>13</v>
      </c>
      <c r="B51" s="31" t="s">
        <v>17</v>
      </c>
      <c r="C51" s="33">
        <v>28200</v>
      </c>
      <c r="D51" s="33">
        <v>28200</v>
      </c>
      <c r="E51" s="16">
        <v>35110</v>
      </c>
      <c r="F51" s="18">
        <f t="shared" si="0"/>
        <v>124.50354609929077</v>
      </c>
    </row>
    <row r="52" spans="1:6" ht="12" customHeight="1">
      <c r="A52" s="10"/>
      <c r="B52" s="31"/>
      <c r="C52" s="33"/>
      <c r="D52" s="33"/>
      <c r="E52" s="16"/>
      <c r="F52" s="18"/>
    </row>
    <row r="53" spans="1:6" s="1" customFormat="1" ht="33.75" customHeight="1">
      <c r="A53" s="12" t="s">
        <v>86</v>
      </c>
      <c r="B53" s="37" t="s">
        <v>72</v>
      </c>
      <c r="C53" s="35">
        <f>SUM(C54)</f>
        <v>2679</v>
      </c>
      <c r="D53" s="35">
        <f>SUM(D54)</f>
        <v>2724</v>
      </c>
      <c r="E53" s="17">
        <f>E54</f>
        <v>5887</v>
      </c>
      <c r="F53" s="19">
        <f t="shared" si="0"/>
        <v>216.11600587371512</v>
      </c>
    </row>
    <row r="54" spans="1:6" ht="48.75" customHeight="1">
      <c r="A54" s="10" t="s">
        <v>73</v>
      </c>
      <c r="B54" s="36" t="s">
        <v>74</v>
      </c>
      <c r="C54" s="33">
        <v>2679</v>
      </c>
      <c r="D54" s="33">
        <v>2724</v>
      </c>
      <c r="E54" s="16">
        <v>5887</v>
      </c>
      <c r="F54" s="18">
        <f t="shared" si="0"/>
        <v>216.11600587371512</v>
      </c>
    </row>
    <row r="55" spans="1:6" ht="12" customHeight="1">
      <c r="A55" s="10"/>
      <c r="B55" s="31"/>
      <c r="C55" s="33"/>
      <c r="D55" s="33"/>
      <c r="E55" s="16"/>
      <c r="F55" s="18"/>
    </row>
    <row r="56" spans="1:6" ht="16.5" customHeight="1">
      <c r="A56" s="12" t="s">
        <v>87</v>
      </c>
      <c r="B56" s="29" t="s">
        <v>20</v>
      </c>
      <c r="C56" s="35">
        <f>SUM(C57:C60)</f>
        <v>248000</v>
      </c>
      <c r="D56" s="35">
        <f>SUM(D57:D60)</f>
        <v>248000</v>
      </c>
      <c r="E56" s="35">
        <f>SUM(E57:E60)</f>
        <v>154130</v>
      </c>
      <c r="F56" s="19">
        <f t="shared" si="0"/>
        <v>62.149193548387096</v>
      </c>
    </row>
    <row r="57" spans="1:6" ht="32.25" customHeight="1">
      <c r="A57" s="10" t="s">
        <v>38</v>
      </c>
      <c r="B57" s="31" t="s">
        <v>28</v>
      </c>
      <c r="C57" s="33">
        <v>2000</v>
      </c>
      <c r="D57" s="33">
        <v>2000</v>
      </c>
      <c r="E57" s="16">
        <v>1749</v>
      </c>
      <c r="F57" s="18">
        <f t="shared" si="0"/>
        <v>87.45</v>
      </c>
    </row>
    <row r="58" spans="1:6" ht="79.5" customHeight="1">
      <c r="A58" s="10" t="s">
        <v>107</v>
      </c>
      <c r="B58" s="31" t="s">
        <v>108</v>
      </c>
      <c r="C58" s="33">
        <v>225000</v>
      </c>
      <c r="D58" s="33">
        <v>225000</v>
      </c>
      <c r="E58" s="16">
        <v>114747</v>
      </c>
      <c r="F58" s="18">
        <f t="shared" si="0"/>
        <v>50.99866666666667</v>
      </c>
    </row>
    <row r="59" spans="1:6" ht="49.5" customHeight="1">
      <c r="A59" s="10" t="s">
        <v>75</v>
      </c>
      <c r="B59" s="36" t="s">
        <v>97</v>
      </c>
      <c r="C59" s="33">
        <v>16000</v>
      </c>
      <c r="D59" s="33">
        <v>16000</v>
      </c>
      <c r="E59" s="16">
        <v>32078</v>
      </c>
      <c r="F59" s="18">
        <f t="shared" si="0"/>
        <v>200.4875</v>
      </c>
    </row>
    <row r="60" spans="1:6" ht="49.5" customHeight="1">
      <c r="A60" s="48" t="s">
        <v>98</v>
      </c>
      <c r="B60" s="50" t="s">
        <v>105</v>
      </c>
      <c r="C60" s="33">
        <v>5000</v>
      </c>
      <c r="D60" s="33">
        <v>5000</v>
      </c>
      <c r="E60" s="16">
        <v>5556</v>
      </c>
      <c r="F60" s="18">
        <f t="shared" si="0"/>
        <v>111.11999999999999</v>
      </c>
    </row>
    <row r="61" spans="1:6" ht="12" customHeight="1">
      <c r="A61" s="10"/>
      <c r="B61" s="31"/>
      <c r="C61" s="33"/>
      <c r="D61" s="33"/>
      <c r="E61" s="16"/>
      <c r="F61" s="18"/>
    </row>
    <row r="62" spans="1:6" ht="16.5" customHeight="1">
      <c r="A62" s="12" t="s">
        <v>88</v>
      </c>
      <c r="B62" s="29" t="s">
        <v>15</v>
      </c>
      <c r="C62" s="35">
        <f>SUM(C63:C71)</f>
        <v>60000</v>
      </c>
      <c r="D62" s="35">
        <f>SUM(D63:D71)</f>
        <v>60000</v>
      </c>
      <c r="E62" s="54">
        <f>SUM(E63:E71)</f>
        <v>67530</v>
      </c>
      <c r="F62" s="19">
        <f t="shared" si="0"/>
        <v>112.55</v>
      </c>
    </row>
    <row r="63" spans="1:6" ht="32.25" customHeight="1">
      <c r="A63" s="9" t="s">
        <v>54</v>
      </c>
      <c r="B63" s="31" t="s">
        <v>42</v>
      </c>
      <c r="C63" s="33">
        <v>1000</v>
      </c>
      <c r="D63" s="33">
        <v>1000</v>
      </c>
      <c r="E63" s="16">
        <v>857</v>
      </c>
      <c r="F63" s="18">
        <f t="shared" si="0"/>
        <v>85.7</v>
      </c>
    </row>
    <row r="64" spans="1:6" ht="63" customHeight="1">
      <c r="A64" s="9" t="s">
        <v>55</v>
      </c>
      <c r="B64" s="31" t="s">
        <v>43</v>
      </c>
      <c r="C64" s="33">
        <v>1500</v>
      </c>
      <c r="D64" s="33">
        <v>1500</v>
      </c>
      <c r="E64" s="16">
        <v>792</v>
      </c>
      <c r="F64" s="18">
        <f aca="true" t="shared" si="1" ref="F64:F77">E64/D64*100</f>
        <v>52.800000000000004</v>
      </c>
    </row>
    <row r="65" spans="1:6" ht="67.5" customHeight="1">
      <c r="A65" s="9" t="s">
        <v>44</v>
      </c>
      <c r="B65" s="31" t="s">
        <v>45</v>
      </c>
      <c r="C65" s="33">
        <v>500</v>
      </c>
      <c r="D65" s="33">
        <v>500</v>
      </c>
      <c r="E65" s="16">
        <v>307</v>
      </c>
      <c r="F65" s="18">
        <f t="shared" si="1"/>
        <v>61.4</v>
      </c>
    </row>
    <row r="66" spans="1:6" ht="48.75" customHeight="1">
      <c r="A66" s="23" t="s">
        <v>99</v>
      </c>
      <c r="B66" s="38" t="s">
        <v>100</v>
      </c>
      <c r="C66" s="33">
        <v>100</v>
      </c>
      <c r="D66" s="33">
        <v>100</v>
      </c>
      <c r="E66" s="16">
        <v>192</v>
      </c>
      <c r="F66" s="18">
        <f t="shared" si="1"/>
        <v>192</v>
      </c>
    </row>
    <row r="67" spans="1:6" ht="79.5" customHeight="1">
      <c r="A67" s="9" t="s">
        <v>46</v>
      </c>
      <c r="B67" s="31" t="s">
        <v>47</v>
      </c>
      <c r="C67" s="33">
        <v>3100</v>
      </c>
      <c r="D67" s="33">
        <v>3100</v>
      </c>
      <c r="E67" s="16">
        <v>6554</v>
      </c>
      <c r="F67" s="18">
        <f t="shared" si="1"/>
        <v>211.4193548387097</v>
      </c>
    </row>
    <row r="68" spans="1:6" ht="66.75" customHeight="1">
      <c r="A68" s="9" t="s">
        <v>48</v>
      </c>
      <c r="B68" s="31" t="s">
        <v>49</v>
      </c>
      <c r="C68" s="33">
        <v>4400</v>
      </c>
      <c r="D68" s="33">
        <v>4400</v>
      </c>
      <c r="E68" s="16">
        <v>4718</v>
      </c>
      <c r="F68" s="18">
        <f t="shared" si="1"/>
        <v>107.22727272727272</v>
      </c>
    </row>
    <row r="69" spans="1:6" ht="32.25" customHeight="1">
      <c r="A69" s="9" t="s">
        <v>50</v>
      </c>
      <c r="B69" s="31" t="s">
        <v>51</v>
      </c>
      <c r="C69" s="33">
        <v>24500</v>
      </c>
      <c r="D69" s="33">
        <v>24500</v>
      </c>
      <c r="E69" s="16">
        <v>25445</v>
      </c>
      <c r="F69" s="18">
        <f t="shared" si="1"/>
        <v>103.85714285714285</v>
      </c>
    </row>
    <row r="70" spans="1:6" ht="49.5" customHeight="1">
      <c r="A70" s="23" t="s">
        <v>109</v>
      </c>
      <c r="B70" s="38" t="s">
        <v>110</v>
      </c>
      <c r="C70" s="33">
        <v>40</v>
      </c>
      <c r="D70" s="33">
        <v>40</v>
      </c>
      <c r="E70" s="16">
        <v>60</v>
      </c>
      <c r="F70" s="18">
        <f t="shared" si="1"/>
        <v>150</v>
      </c>
    </row>
    <row r="71" spans="1:6" ht="32.25" customHeight="1">
      <c r="A71" s="9" t="s">
        <v>52</v>
      </c>
      <c r="B71" s="31" t="s">
        <v>53</v>
      </c>
      <c r="C71" s="33">
        <v>24860</v>
      </c>
      <c r="D71" s="33">
        <v>24860</v>
      </c>
      <c r="E71" s="16">
        <v>28605</v>
      </c>
      <c r="F71" s="18">
        <f t="shared" si="1"/>
        <v>115.06436041834272</v>
      </c>
    </row>
    <row r="72" spans="1:6" ht="12" customHeight="1">
      <c r="A72" s="39"/>
      <c r="B72" s="40"/>
      <c r="C72" s="41"/>
      <c r="D72" s="41"/>
      <c r="E72" s="16"/>
      <c r="F72" s="18"/>
    </row>
    <row r="73" spans="1:6" ht="16.5" customHeight="1">
      <c r="A73" s="42" t="s">
        <v>91</v>
      </c>
      <c r="B73" s="43" t="s">
        <v>39</v>
      </c>
      <c r="C73" s="17">
        <f>SUM(C74:C74)</f>
        <v>50</v>
      </c>
      <c r="D73" s="17">
        <f>SUM(D74:D74)</f>
        <v>50</v>
      </c>
      <c r="E73" s="17">
        <f>SUM(E74:E74)</f>
        <v>55</v>
      </c>
      <c r="F73" s="19">
        <f t="shared" si="1"/>
        <v>110.00000000000001</v>
      </c>
    </row>
    <row r="74" spans="1:6" ht="16.5" customHeight="1">
      <c r="A74" s="10" t="s">
        <v>40</v>
      </c>
      <c r="B74" s="4" t="s">
        <v>41</v>
      </c>
      <c r="C74" s="3">
        <v>50</v>
      </c>
      <c r="D74" s="3">
        <v>50</v>
      </c>
      <c r="E74" s="16">
        <v>55</v>
      </c>
      <c r="F74" s="18">
        <f t="shared" si="1"/>
        <v>110.00000000000001</v>
      </c>
    </row>
    <row r="75" spans="1:6" ht="12" customHeight="1">
      <c r="A75" s="21"/>
      <c r="B75" s="22"/>
      <c r="C75" s="3"/>
      <c r="D75" s="3"/>
      <c r="E75" s="16"/>
      <c r="F75" s="18"/>
    </row>
    <row r="76" spans="1:6" ht="32.25" customHeight="1">
      <c r="A76" s="51" t="s">
        <v>111</v>
      </c>
      <c r="B76" s="24" t="s">
        <v>102</v>
      </c>
      <c r="C76" s="17">
        <f>C77</f>
        <v>-5777</v>
      </c>
      <c r="D76" s="17">
        <f>D77</f>
        <v>-5822</v>
      </c>
      <c r="E76" s="17">
        <f>E77</f>
        <v>-5822</v>
      </c>
      <c r="F76" s="19">
        <f t="shared" si="1"/>
        <v>100</v>
      </c>
    </row>
    <row r="77" spans="1:6" ht="49.5" customHeight="1">
      <c r="A77" s="21" t="s">
        <v>112</v>
      </c>
      <c r="B77" s="13" t="s">
        <v>113</v>
      </c>
      <c r="C77" s="25">
        <v>-5777</v>
      </c>
      <c r="D77" s="52">
        <v>-5822</v>
      </c>
      <c r="E77" s="25">
        <v>-5822</v>
      </c>
      <c r="F77" s="18">
        <f t="shared" si="1"/>
        <v>100</v>
      </c>
    </row>
    <row r="78" spans="1:6" ht="12" customHeight="1">
      <c r="A78" s="7"/>
      <c r="B78" s="8"/>
      <c r="C78" s="6"/>
      <c r="D78" s="6"/>
      <c r="E78" s="16"/>
      <c r="F78" s="88"/>
    </row>
    <row r="79" spans="1:6" ht="16.5" customHeight="1">
      <c r="A79" s="56" t="s">
        <v>115</v>
      </c>
      <c r="B79" s="57" t="s">
        <v>116</v>
      </c>
      <c r="C79" s="58">
        <f>SUM(C80,C98,C119)</f>
        <v>1770354</v>
      </c>
      <c r="D79" s="58">
        <f>SUM(D80,D98,D119)</f>
        <v>1773304</v>
      </c>
      <c r="E79" s="58">
        <f>SUM(E80,E98,E119)</f>
        <v>1745282</v>
      </c>
      <c r="F79" s="19">
        <f aca="true" t="shared" si="2" ref="F79:F96">E79/D79*100</f>
        <v>98.41978589119519</v>
      </c>
    </row>
    <row r="80" spans="1:6" ht="32.25" customHeight="1">
      <c r="A80" s="12" t="s">
        <v>117</v>
      </c>
      <c r="B80" s="59" t="s">
        <v>118</v>
      </c>
      <c r="C80" s="60">
        <f>C81+C82+C83+C84+C85+C86+C87+C88</f>
        <v>465901</v>
      </c>
      <c r="D80" s="60">
        <f>D81+D82+D83+D84+D85+D86+D87+D88</f>
        <v>468749</v>
      </c>
      <c r="E80" s="60">
        <f>E81+E82+E83+E84+E85+E86+E87+E88</f>
        <v>456575</v>
      </c>
      <c r="F80" s="19">
        <f t="shared" si="2"/>
        <v>97.40287445946552</v>
      </c>
    </row>
    <row r="81" spans="1:6" ht="32.25" customHeight="1">
      <c r="A81" s="61" t="s">
        <v>183</v>
      </c>
      <c r="B81" s="13" t="s">
        <v>182</v>
      </c>
      <c r="C81" s="62">
        <v>10322</v>
      </c>
      <c r="D81" s="62">
        <v>14156</v>
      </c>
      <c r="E81" s="62">
        <v>14156</v>
      </c>
      <c r="F81" s="18">
        <f t="shared" si="2"/>
        <v>100</v>
      </c>
    </row>
    <row r="82" spans="1:6" ht="66" customHeight="1">
      <c r="A82" s="61" t="s">
        <v>119</v>
      </c>
      <c r="B82" s="13" t="s">
        <v>120</v>
      </c>
      <c r="C82" s="62">
        <v>83670</v>
      </c>
      <c r="D82" s="62">
        <v>83670</v>
      </c>
      <c r="E82" s="62">
        <v>83670</v>
      </c>
      <c r="F82" s="18">
        <f t="shared" si="2"/>
        <v>100</v>
      </c>
    </row>
    <row r="83" spans="1:6" ht="32.25" customHeight="1">
      <c r="A83" s="61" t="s">
        <v>121</v>
      </c>
      <c r="B83" s="13" t="s">
        <v>122</v>
      </c>
      <c r="C83" s="62">
        <v>72</v>
      </c>
      <c r="D83" s="62">
        <v>72</v>
      </c>
      <c r="E83" s="62">
        <v>72</v>
      </c>
      <c r="F83" s="18">
        <f t="shared" si="2"/>
        <v>100</v>
      </c>
    </row>
    <row r="84" spans="1:6" ht="49.5" customHeight="1">
      <c r="A84" s="61" t="s">
        <v>123</v>
      </c>
      <c r="B84" s="13" t="s">
        <v>124</v>
      </c>
      <c r="C84" s="62">
        <v>1542</v>
      </c>
      <c r="D84" s="62">
        <v>1542</v>
      </c>
      <c r="E84" s="62">
        <v>1542</v>
      </c>
      <c r="F84" s="18">
        <f t="shared" si="2"/>
        <v>100</v>
      </c>
    </row>
    <row r="85" spans="1:6" ht="66" customHeight="1">
      <c r="A85" s="10" t="s">
        <v>125</v>
      </c>
      <c r="B85" s="13" t="s">
        <v>126</v>
      </c>
      <c r="C85" s="62">
        <v>193375</v>
      </c>
      <c r="D85" s="62">
        <v>193375</v>
      </c>
      <c r="E85" s="62">
        <v>193375</v>
      </c>
      <c r="F85" s="18">
        <f t="shared" si="2"/>
        <v>100</v>
      </c>
    </row>
    <row r="86" spans="1:6" ht="49.5" customHeight="1">
      <c r="A86" s="10" t="s">
        <v>127</v>
      </c>
      <c r="B86" s="13" t="s">
        <v>128</v>
      </c>
      <c r="C86" s="62">
        <v>3561</v>
      </c>
      <c r="D86" s="62">
        <v>3561</v>
      </c>
      <c r="E86" s="62">
        <v>3561</v>
      </c>
      <c r="F86" s="18">
        <f t="shared" si="2"/>
        <v>100</v>
      </c>
    </row>
    <row r="87" spans="1:6" ht="32.25" customHeight="1">
      <c r="A87" s="91" t="s">
        <v>181</v>
      </c>
      <c r="B87" s="90" t="s">
        <v>180</v>
      </c>
      <c r="C87" s="62">
        <v>108360</v>
      </c>
      <c r="D87" s="62">
        <v>108360</v>
      </c>
      <c r="E87" s="62">
        <v>96525</v>
      </c>
      <c r="F87" s="18">
        <f t="shared" si="2"/>
        <v>89.078073089701</v>
      </c>
    </row>
    <row r="88" spans="1:6" ht="16.5" customHeight="1">
      <c r="A88" s="10" t="s">
        <v>129</v>
      </c>
      <c r="B88" s="63" t="s">
        <v>130</v>
      </c>
      <c r="C88" s="64">
        <f>C89+C90+C91+C92+C93+C94+C95+C96</f>
        <v>64999</v>
      </c>
      <c r="D88" s="64">
        <f>D89+D90+D91+D92+D93+D94+D95+D96</f>
        <v>64013</v>
      </c>
      <c r="E88" s="64">
        <f>E89+E90+E91+E92+E93+E94+E95+E96</f>
        <v>63674</v>
      </c>
      <c r="F88" s="18">
        <f t="shared" si="2"/>
        <v>99.4704200709231</v>
      </c>
    </row>
    <row r="89" spans="1:6" ht="97.5" customHeight="1">
      <c r="A89" s="65" t="s">
        <v>131</v>
      </c>
      <c r="B89" s="63" t="s">
        <v>130</v>
      </c>
      <c r="C89" s="66">
        <v>35</v>
      </c>
      <c r="D89" s="66">
        <v>35</v>
      </c>
      <c r="E89" s="66">
        <v>32</v>
      </c>
      <c r="F89" s="18">
        <f t="shared" si="2"/>
        <v>91.42857142857143</v>
      </c>
    </row>
    <row r="90" spans="1:6" ht="79.5" customHeight="1">
      <c r="A90" s="67" t="s">
        <v>132</v>
      </c>
      <c r="B90" s="63" t="s">
        <v>130</v>
      </c>
      <c r="C90" s="64">
        <v>2116</v>
      </c>
      <c r="D90" s="64">
        <v>2116</v>
      </c>
      <c r="E90" s="64">
        <v>2116</v>
      </c>
      <c r="F90" s="18">
        <f t="shared" si="2"/>
        <v>100</v>
      </c>
    </row>
    <row r="91" spans="1:6" ht="49.5" customHeight="1">
      <c r="A91" s="67" t="s">
        <v>133</v>
      </c>
      <c r="B91" s="63" t="s">
        <v>130</v>
      </c>
      <c r="C91" s="64">
        <v>14836</v>
      </c>
      <c r="D91" s="64">
        <v>14046</v>
      </c>
      <c r="E91" s="64">
        <v>14046</v>
      </c>
      <c r="F91" s="18">
        <f t="shared" si="2"/>
        <v>100</v>
      </c>
    </row>
    <row r="92" spans="1:6" ht="64.5" customHeight="1">
      <c r="A92" s="65" t="s">
        <v>134</v>
      </c>
      <c r="B92" s="63" t="s">
        <v>130</v>
      </c>
      <c r="C92" s="64">
        <v>6673</v>
      </c>
      <c r="D92" s="64">
        <v>6673</v>
      </c>
      <c r="E92" s="64">
        <v>6673</v>
      </c>
      <c r="F92" s="18">
        <f t="shared" si="2"/>
        <v>100</v>
      </c>
    </row>
    <row r="93" spans="1:6" ht="49.5" customHeight="1">
      <c r="A93" s="67" t="s">
        <v>135</v>
      </c>
      <c r="B93" s="63" t="s">
        <v>130</v>
      </c>
      <c r="C93" s="64">
        <v>663</v>
      </c>
      <c r="D93" s="64">
        <v>478</v>
      </c>
      <c r="E93" s="64">
        <v>142</v>
      </c>
      <c r="F93" s="18">
        <f t="shared" si="2"/>
        <v>29.707112970711297</v>
      </c>
    </row>
    <row r="94" spans="1:6" ht="65.25" customHeight="1">
      <c r="A94" s="65" t="s">
        <v>136</v>
      </c>
      <c r="B94" s="63" t="s">
        <v>130</v>
      </c>
      <c r="C94" s="64">
        <v>39251</v>
      </c>
      <c r="D94" s="64">
        <v>39251</v>
      </c>
      <c r="E94" s="64">
        <v>39251</v>
      </c>
      <c r="F94" s="18">
        <f t="shared" si="2"/>
        <v>100</v>
      </c>
    </row>
    <row r="95" spans="1:6" ht="32.25" customHeight="1">
      <c r="A95" s="65" t="s">
        <v>137</v>
      </c>
      <c r="B95" s="63" t="s">
        <v>130</v>
      </c>
      <c r="C95" s="64">
        <v>105</v>
      </c>
      <c r="D95" s="64">
        <v>105</v>
      </c>
      <c r="E95" s="64">
        <v>105</v>
      </c>
      <c r="F95" s="18">
        <f t="shared" si="2"/>
        <v>100</v>
      </c>
    </row>
    <row r="96" spans="1:6" ht="32.25" customHeight="1">
      <c r="A96" s="65" t="s">
        <v>138</v>
      </c>
      <c r="B96" s="63" t="s">
        <v>130</v>
      </c>
      <c r="C96" s="64">
        <v>1320</v>
      </c>
      <c r="D96" s="64">
        <v>1309</v>
      </c>
      <c r="E96" s="64">
        <v>1309</v>
      </c>
      <c r="F96" s="18">
        <f t="shared" si="2"/>
        <v>100</v>
      </c>
    </row>
    <row r="97" spans="1:6" ht="12" customHeight="1">
      <c r="A97" s="65"/>
      <c r="B97" s="63"/>
      <c r="C97" s="64"/>
      <c r="D97" s="64"/>
      <c r="E97" s="64"/>
      <c r="F97" s="18"/>
    </row>
    <row r="98" spans="1:6" ht="32.25" customHeight="1">
      <c r="A98" s="68" t="s">
        <v>139</v>
      </c>
      <c r="B98" s="69" t="s">
        <v>140</v>
      </c>
      <c r="C98" s="58">
        <f>C100+C101+C102+C111+C112+C113+C115+C114+C99</f>
        <v>1205744</v>
      </c>
      <c r="D98" s="58">
        <f>D100+D101+D102+D111+D112+D113+D115+D114+D99</f>
        <v>1197505</v>
      </c>
      <c r="E98" s="58">
        <f>E100+E101+E102+E111+E112+E113+E115+E114+E99</f>
        <v>1181927</v>
      </c>
      <c r="F98" s="19">
        <f aca="true" t="shared" si="3" ref="F98:F117">E98/D98*100</f>
        <v>98.699128604891</v>
      </c>
    </row>
    <row r="99" spans="1:6" ht="64.5" customHeight="1">
      <c r="A99" s="23" t="s">
        <v>141</v>
      </c>
      <c r="B99" s="70" t="s">
        <v>142</v>
      </c>
      <c r="C99" s="71">
        <v>52</v>
      </c>
      <c r="D99" s="71">
        <v>52</v>
      </c>
      <c r="E99" s="71">
        <v>43</v>
      </c>
      <c r="F99" s="18">
        <f t="shared" si="3"/>
        <v>82.6923076923077</v>
      </c>
    </row>
    <row r="100" spans="1:6" ht="32.25" customHeight="1">
      <c r="A100" s="10" t="s">
        <v>143</v>
      </c>
      <c r="B100" s="72" t="s">
        <v>144</v>
      </c>
      <c r="C100" s="71">
        <v>32263</v>
      </c>
      <c r="D100" s="71">
        <v>32263</v>
      </c>
      <c r="E100" s="71">
        <v>30559</v>
      </c>
      <c r="F100" s="18">
        <f t="shared" si="3"/>
        <v>94.7184080835632</v>
      </c>
    </row>
    <row r="101" spans="1:6" ht="50.25" customHeight="1">
      <c r="A101" s="9" t="s">
        <v>145</v>
      </c>
      <c r="B101" s="72" t="s">
        <v>146</v>
      </c>
      <c r="C101" s="73">
        <v>75862</v>
      </c>
      <c r="D101" s="73">
        <v>64347</v>
      </c>
      <c r="E101" s="73">
        <v>63957</v>
      </c>
      <c r="F101" s="18">
        <f t="shared" si="3"/>
        <v>99.3939111380484</v>
      </c>
    </row>
    <row r="102" spans="1:6" ht="32.25" customHeight="1">
      <c r="A102" s="9" t="s">
        <v>147</v>
      </c>
      <c r="B102" s="74" t="s">
        <v>148</v>
      </c>
      <c r="C102" s="73">
        <f>SUM(C103:C110)</f>
        <v>66956</v>
      </c>
      <c r="D102" s="73">
        <f>SUM(D103:D110)</f>
        <v>66956</v>
      </c>
      <c r="E102" s="73">
        <f>SUM(E103:E110)</f>
        <v>61768</v>
      </c>
      <c r="F102" s="18">
        <f t="shared" si="3"/>
        <v>92.25162793476312</v>
      </c>
    </row>
    <row r="103" spans="1:6" ht="32.25" customHeight="1">
      <c r="A103" s="65" t="s">
        <v>149</v>
      </c>
      <c r="B103" s="74" t="s">
        <v>148</v>
      </c>
      <c r="C103" s="73">
        <v>921</v>
      </c>
      <c r="D103" s="73">
        <v>921</v>
      </c>
      <c r="E103" s="73">
        <v>921</v>
      </c>
      <c r="F103" s="18">
        <f t="shared" si="3"/>
        <v>100</v>
      </c>
    </row>
    <row r="104" spans="1:6" ht="49.5" customHeight="1">
      <c r="A104" s="65" t="s">
        <v>150</v>
      </c>
      <c r="B104" s="74" t="s">
        <v>148</v>
      </c>
      <c r="C104" s="73">
        <v>7825</v>
      </c>
      <c r="D104" s="73">
        <v>7825</v>
      </c>
      <c r="E104" s="73">
        <v>7825</v>
      </c>
      <c r="F104" s="18">
        <f t="shared" si="3"/>
        <v>100</v>
      </c>
    </row>
    <row r="105" spans="1:6" ht="32.25" customHeight="1">
      <c r="A105" s="65" t="s">
        <v>151</v>
      </c>
      <c r="B105" s="74" t="s">
        <v>148</v>
      </c>
      <c r="C105" s="73">
        <v>4466</v>
      </c>
      <c r="D105" s="73">
        <v>4466</v>
      </c>
      <c r="E105" s="73">
        <v>4466</v>
      </c>
      <c r="F105" s="18">
        <f t="shared" si="3"/>
        <v>100</v>
      </c>
    </row>
    <row r="106" spans="1:6" ht="96" customHeight="1">
      <c r="A106" s="65" t="s">
        <v>152</v>
      </c>
      <c r="B106" s="74" t="s">
        <v>148</v>
      </c>
      <c r="C106" s="73">
        <v>20</v>
      </c>
      <c r="D106" s="73">
        <v>20</v>
      </c>
      <c r="E106" s="73">
        <v>20</v>
      </c>
      <c r="F106" s="18">
        <f t="shared" si="3"/>
        <v>100</v>
      </c>
    </row>
    <row r="107" spans="1:6" ht="49.5" customHeight="1">
      <c r="A107" s="65" t="s">
        <v>153</v>
      </c>
      <c r="B107" s="74" t="s">
        <v>148</v>
      </c>
      <c r="C107" s="73">
        <v>9207</v>
      </c>
      <c r="D107" s="73">
        <v>9207</v>
      </c>
      <c r="E107" s="73">
        <v>6205</v>
      </c>
      <c r="F107" s="18">
        <f t="shared" si="3"/>
        <v>67.39437384598675</v>
      </c>
    </row>
    <row r="108" spans="1:6" ht="50.25" customHeight="1">
      <c r="A108" s="65" t="s">
        <v>154</v>
      </c>
      <c r="B108" s="74" t="s">
        <v>148</v>
      </c>
      <c r="C108" s="73">
        <v>20032</v>
      </c>
      <c r="D108" s="73">
        <v>20032</v>
      </c>
      <c r="E108" s="73">
        <v>19380</v>
      </c>
      <c r="F108" s="18">
        <f t="shared" si="3"/>
        <v>96.74520766773162</v>
      </c>
    </row>
    <row r="109" spans="1:6" ht="81" customHeight="1">
      <c r="A109" s="65" t="s">
        <v>155</v>
      </c>
      <c r="B109" s="74" t="s">
        <v>148</v>
      </c>
      <c r="C109" s="73">
        <v>17439</v>
      </c>
      <c r="D109" s="73">
        <v>17439</v>
      </c>
      <c r="E109" s="73">
        <v>17439</v>
      </c>
      <c r="F109" s="18">
        <f t="shared" si="3"/>
        <v>100</v>
      </c>
    </row>
    <row r="110" spans="1:6" ht="66" customHeight="1">
      <c r="A110" s="65" t="s">
        <v>156</v>
      </c>
      <c r="B110" s="74" t="s">
        <v>148</v>
      </c>
      <c r="C110" s="73">
        <v>7046</v>
      </c>
      <c r="D110" s="73">
        <v>7046</v>
      </c>
      <c r="E110" s="73">
        <v>5512</v>
      </c>
      <c r="F110" s="18">
        <f t="shared" si="3"/>
        <v>78.22878228782287</v>
      </c>
    </row>
    <row r="111" spans="1:6" ht="65.25" customHeight="1">
      <c r="A111" s="9" t="s">
        <v>157</v>
      </c>
      <c r="B111" s="74" t="s">
        <v>158</v>
      </c>
      <c r="C111" s="73">
        <v>11370</v>
      </c>
      <c r="D111" s="73">
        <v>13673</v>
      </c>
      <c r="E111" s="73">
        <v>11370</v>
      </c>
      <c r="F111" s="18">
        <f t="shared" si="3"/>
        <v>83.15658597235428</v>
      </c>
    </row>
    <row r="112" spans="1:6" ht="66" customHeight="1">
      <c r="A112" s="10" t="s">
        <v>159</v>
      </c>
      <c r="B112" s="74" t="s">
        <v>160</v>
      </c>
      <c r="C112" s="73">
        <v>29328</v>
      </c>
      <c r="D112" s="73">
        <v>28919</v>
      </c>
      <c r="E112" s="73">
        <v>24961</v>
      </c>
      <c r="F112" s="18">
        <f t="shared" si="3"/>
        <v>86.31349631730004</v>
      </c>
    </row>
    <row r="113" spans="1:6" ht="49.5" customHeight="1">
      <c r="A113" s="61" t="s">
        <v>161</v>
      </c>
      <c r="B113" s="74" t="s">
        <v>162</v>
      </c>
      <c r="C113" s="73">
        <v>179012</v>
      </c>
      <c r="D113" s="73">
        <v>179012</v>
      </c>
      <c r="E113" s="73">
        <v>179012</v>
      </c>
      <c r="F113" s="18">
        <f t="shared" si="3"/>
        <v>100</v>
      </c>
    </row>
    <row r="114" spans="1:6" ht="64.5" customHeight="1">
      <c r="A114" s="61" t="s">
        <v>163</v>
      </c>
      <c r="B114" s="74" t="s">
        <v>164</v>
      </c>
      <c r="C114" s="73">
        <v>41797</v>
      </c>
      <c r="D114" s="73">
        <v>43179</v>
      </c>
      <c r="E114" s="73">
        <v>43179</v>
      </c>
      <c r="F114" s="18">
        <f t="shared" si="3"/>
        <v>100</v>
      </c>
    </row>
    <row r="115" spans="1:6" ht="16.5" customHeight="1">
      <c r="A115" s="9" t="s">
        <v>165</v>
      </c>
      <c r="B115" s="74" t="s">
        <v>166</v>
      </c>
      <c r="C115" s="73">
        <f>C116+C117</f>
        <v>769104</v>
      </c>
      <c r="D115" s="73">
        <f>D116+D117</f>
        <v>769104</v>
      </c>
      <c r="E115" s="73">
        <f>E116+E117</f>
        <v>767078</v>
      </c>
      <c r="F115" s="18">
        <f t="shared" si="3"/>
        <v>99.73657658782167</v>
      </c>
    </row>
    <row r="116" spans="1:6" ht="32.25" customHeight="1">
      <c r="A116" s="65" t="s">
        <v>167</v>
      </c>
      <c r="B116" s="74" t="s">
        <v>166</v>
      </c>
      <c r="C116" s="75">
        <v>731132</v>
      </c>
      <c r="D116" s="75">
        <v>731132</v>
      </c>
      <c r="E116" s="75">
        <v>731131</v>
      </c>
      <c r="F116" s="18">
        <f t="shared" si="3"/>
        <v>99.99986322579232</v>
      </c>
    </row>
    <row r="117" spans="1:6" ht="81.75" customHeight="1">
      <c r="A117" s="65" t="s">
        <v>168</v>
      </c>
      <c r="B117" s="74" t="s">
        <v>166</v>
      </c>
      <c r="C117" s="73">
        <v>37972</v>
      </c>
      <c r="D117" s="73">
        <v>37972</v>
      </c>
      <c r="E117" s="73">
        <v>35947</v>
      </c>
      <c r="F117" s="18">
        <f t="shared" si="3"/>
        <v>94.6671231433688</v>
      </c>
    </row>
    <row r="118" spans="1:6" ht="12" customHeight="1">
      <c r="A118" s="65"/>
      <c r="B118" s="74"/>
      <c r="C118" s="73"/>
      <c r="D118" s="73"/>
      <c r="E118" s="73"/>
      <c r="F118" s="18"/>
    </row>
    <row r="119" spans="1:6" ht="16.5" customHeight="1">
      <c r="A119" s="68" t="s">
        <v>169</v>
      </c>
      <c r="B119" s="57" t="s">
        <v>170</v>
      </c>
      <c r="C119" s="58">
        <f>SUM(C120:C121)</f>
        <v>98709</v>
      </c>
      <c r="D119" s="58">
        <f>SUM(D120:D121)</f>
        <v>107050</v>
      </c>
      <c r="E119" s="58">
        <f>SUM(E120:E121)</f>
        <v>106780</v>
      </c>
      <c r="F119" s="19">
        <f aca="true" t="shared" si="4" ref="F119:F127">E119/D119*100</f>
        <v>99.74778141055582</v>
      </c>
    </row>
    <row r="120" spans="1:6" ht="80.25" customHeight="1">
      <c r="A120" s="9" t="s">
        <v>171</v>
      </c>
      <c r="B120" s="74" t="s">
        <v>172</v>
      </c>
      <c r="C120" s="73">
        <v>30237</v>
      </c>
      <c r="D120" s="73">
        <v>32735</v>
      </c>
      <c r="E120" s="73">
        <v>32735</v>
      </c>
      <c r="F120" s="18">
        <f t="shared" si="4"/>
        <v>100</v>
      </c>
    </row>
    <row r="121" spans="1:6" ht="32.25" customHeight="1">
      <c r="A121" s="10" t="s">
        <v>173</v>
      </c>
      <c r="B121" s="63" t="s">
        <v>174</v>
      </c>
      <c r="C121" s="64">
        <f>C122+C123+C124+C125+C126+C127</f>
        <v>68472</v>
      </c>
      <c r="D121" s="64">
        <f>D122+D123+D124+D125+D126+D127</f>
        <v>74315</v>
      </c>
      <c r="E121" s="64">
        <f>E122+E123+E124+E125+E126+E127</f>
        <v>74045</v>
      </c>
      <c r="F121" s="18">
        <f t="shared" si="4"/>
        <v>99.63668169279418</v>
      </c>
    </row>
    <row r="122" spans="1:6" ht="66" customHeight="1">
      <c r="A122" s="65" t="s">
        <v>175</v>
      </c>
      <c r="B122" s="63" t="s">
        <v>174</v>
      </c>
      <c r="C122" s="64">
        <v>5729</v>
      </c>
      <c r="D122" s="64">
        <v>5729</v>
      </c>
      <c r="E122" s="64">
        <v>5729</v>
      </c>
      <c r="F122" s="18">
        <f t="shared" si="4"/>
        <v>100</v>
      </c>
    </row>
    <row r="123" spans="1:6" ht="65.25" customHeight="1">
      <c r="A123" s="65" t="s">
        <v>176</v>
      </c>
      <c r="B123" s="63" t="s">
        <v>174</v>
      </c>
      <c r="C123" s="76">
        <v>15909</v>
      </c>
      <c r="D123" s="76">
        <v>15909</v>
      </c>
      <c r="E123" s="76">
        <v>15909</v>
      </c>
      <c r="F123" s="18">
        <f t="shared" si="4"/>
        <v>100</v>
      </c>
    </row>
    <row r="124" spans="1:6" ht="64.5" customHeight="1">
      <c r="A124" s="77" t="s">
        <v>177</v>
      </c>
      <c r="B124" s="63" t="s">
        <v>174</v>
      </c>
      <c r="C124" s="76">
        <v>25677</v>
      </c>
      <c r="D124" s="76">
        <v>31520</v>
      </c>
      <c r="E124" s="76">
        <v>31520</v>
      </c>
      <c r="F124" s="18">
        <f t="shared" si="4"/>
        <v>100</v>
      </c>
    </row>
    <row r="125" spans="1:6" ht="63.75" customHeight="1">
      <c r="A125" s="77" t="s">
        <v>178</v>
      </c>
      <c r="B125" s="63" t="s">
        <v>174</v>
      </c>
      <c r="C125" s="52">
        <v>20819</v>
      </c>
      <c r="D125" s="52">
        <v>20819</v>
      </c>
      <c r="E125" s="52">
        <v>20819</v>
      </c>
      <c r="F125" s="18">
        <f t="shared" si="4"/>
        <v>100</v>
      </c>
    </row>
    <row r="126" spans="1:6" ht="32.25" customHeight="1">
      <c r="A126" s="78" t="s">
        <v>184</v>
      </c>
      <c r="B126" s="63" t="s">
        <v>174</v>
      </c>
      <c r="C126" s="79">
        <v>10</v>
      </c>
      <c r="D126" s="79">
        <v>10</v>
      </c>
      <c r="E126" s="79">
        <v>10</v>
      </c>
      <c r="F126" s="18">
        <f t="shared" si="4"/>
        <v>100</v>
      </c>
    </row>
    <row r="127" spans="1:6" ht="99" customHeight="1">
      <c r="A127" s="89" t="s">
        <v>185</v>
      </c>
      <c r="B127" s="63" t="s">
        <v>174</v>
      </c>
      <c r="C127" s="76">
        <v>328</v>
      </c>
      <c r="D127" s="76">
        <v>328</v>
      </c>
      <c r="E127" s="76">
        <v>58</v>
      </c>
      <c r="F127" s="18">
        <f t="shared" si="4"/>
        <v>17.682926829268293</v>
      </c>
    </row>
    <row r="128" spans="1:6" ht="12" customHeight="1">
      <c r="A128" s="80"/>
      <c r="B128" s="81"/>
      <c r="C128" s="82"/>
      <c r="D128" s="82"/>
      <c r="E128" s="82"/>
      <c r="F128" s="83"/>
    </row>
    <row r="129" spans="1:6" ht="16.5" customHeight="1">
      <c r="A129" s="84" t="s">
        <v>179</v>
      </c>
      <c r="B129" s="85"/>
      <c r="C129" s="86">
        <f>SUM(C12,C79)</f>
        <v>6251185</v>
      </c>
      <c r="D129" s="86">
        <f>SUM(D12,D79)</f>
        <v>6254135</v>
      </c>
      <c r="E129" s="86">
        <f>SUM(E12,E79)</f>
        <v>6155363</v>
      </c>
      <c r="F129" s="87">
        <f>E129/D129*100</f>
        <v>98.42069286959747</v>
      </c>
    </row>
    <row r="130" spans="1:5" ht="51" customHeight="1">
      <c r="A130" s="94" t="s">
        <v>190</v>
      </c>
      <c r="B130" s="94"/>
      <c r="C130" s="94"/>
      <c r="D130" s="94"/>
      <c r="E130" s="94"/>
    </row>
  </sheetData>
  <mergeCells count="8">
    <mergeCell ref="B1:F1"/>
    <mergeCell ref="B3:E3"/>
    <mergeCell ref="B4:E4"/>
    <mergeCell ref="B5:E5"/>
    <mergeCell ref="A130:E130"/>
    <mergeCell ref="A8:E8"/>
    <mergeCell ref="D6:F6"/>
    <mergeCell ref="A7:F7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GulakNV</cp:lastModifiedBy>
  <cp:lastPrinted>2010-03-29T10:54:06Z</cp:lastPrinted>
  <dcterms:created xsi:type="dcterms:W3CDTF">2001-10-29T11:15:23Z</dcterms:created>
  <dcterms:modified xsi:type="dcterms:W3CDTF">2010-03-30T04:21:31Z</dcterms:modified>
  <cp:category/>
  <cp:version/>
  <cp:contentType/>
  <cp:contentStatus/>
</cp:coreProperties>
</file>