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075" windowHeight="8190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<sst xmlns="http://schemas.openxmlformats.org/spreadsheetml/2006/main" count="146" uniqueCount="49">
  <si>
    <t>Мэрия города Архангельска</t>
  </si>
  <si>
    <t>Департамент финансов мэрии города Архангельска</t>
  </si>
  <si>
    <t>Служба заместителя мэра города по городскому хозяйству</t>
  </si>
  <si>
    <t>Архангельская городская Дума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</si>
  <si>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</si>
  <si>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</si>
  <si>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по вопросам семьи, опеки и попечительства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</si>
  <si>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</si>
  <si>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</si>
  <si>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Наименование показателя</t>
  </si>
  <si>
    <t>Q</t>
  </si>
  <si>
    <t>Q1</t>
  </si>
  <si>
    <t>х</t>
  </si>
  <si>
    <t>Администрация Ломоносовского территориального округа мэрии города Архангельска</t>
  </si>
  <si>
    <t>главного администратора                                                                                             средств городского бюджета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</si>
  <si>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</si>
  <si>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</si>
  <si>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</si>
  <si>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</si>
  <si>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</si>
  <si>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</si>
  <si>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Р / Е(Р)</t>
  </si>
  <si>
    <t>Р  / Е(Р)</t>
  </si>
  <si>
    <t>Администрация территориального округа Варавино-Фактория мэрии города Архангельска</t>
  </si>
  <si>
    <t>Администрация территориального округа Майская горка мэрии города Архангельска</t>
  </si>
  <si>
    <t xml:space="preserve">Код и наименование </t>
  </si>
  <si>
    <t>О</t>
  </si>
  <si>
    <t>Р / Е (Р)</t>
  </si>
  <si>
    <t>N</t>
  </si>
  <si>
    <t>N1</t>
  </si>
  <si>
    <t>1. Внесение изменений  в сводную бюджетную роспись городского бюджета по предложениям ГРСГБ</t>
  </si>
  <si>
    <t>2. Доля суммы изменений сводной бюджетной росписи городского бюджета по предложениям ГРСГБ</t>
  </si>
  <si>
    <t>3. Внесение изменений в кассовый план по расходам городского бюджета по предложениям ГРСГБ</t>
  </si>
  <si>
    <t xml:space="preserve">4. Исполнение кассового плана по расходам городского бюджета </t>
  </si>
  <si>
    <t xml:space="preserve">5. Исполнение кассового плана по доходам </t>
  </si>
  <si>
    <t>6. Суммы невыясненных поступлений</t>
  </si>
  <si>
    <t xml:space="preserve">Макси-мально возможная оценка </t>
  </si>
  <si>
    <t>Суммарная оценка по показателям</t>
  </si>
  <si>
    <t>Р = 1 - Q1/Q, 
где Q1 - сумма положительных изменений в сводную бюджетную роспись городского бюджета по предложениям главного распорядителя по кодам видов изменений 040, 050, 060, 081, 082, 100, 130, 140, 150;
 Q -  общий объем бюджетных ассигнований главного распорядителя в соответствии с уточненной сводной бюджетной росписью
Е(Р) = Р</t>
  </si>
  <si>
    <t>Р = Q1/Q, 
где Q1 - объем расходов  главного распорядителя  за отчетный период;   
Q -  прогноз кассовых выплат по расходам городского бюджета за отчетный период
Е(Р) = Р</t>
  </si>
  <si>
    <t xml:space="preserve">Р =  1 - Q1/Q, если Q1 ≤ Q,
Р =  Q1/Q - 1, если Q1 ≥ Q;                            где  Q - прогноз поступлений доходов по главному администратору доходов за отчетный период;  
Q1 – объем поступлений доходов городского бюджета за отчетный период по соответствующему главному администратору доходов
Р = 0, если   Q1 = Q = 0                                         Е(Р) = 1, если 0 ≤ Р ≤ 0,1;
Е(Р) = Р/0,3,  если 0,3&gt; Р &gt; 0,1
Е(Р) = 0, если Р ≥ 0,3, или  Р &lt; 0
</t>
  </si>
  <si>
    <t>Р = 1 - O/Q1, 
где O - объем остатков невыясненных поступлений по главному администратору доходов на отчетную дату; 
Q1 - объем поступлений доходов городского бюджета за отчетный период по соответствующему главному администратору доходов
Е(Р) = Р</t>
  </si>
  <si>
    <t>Итоговая оценка качества финансового менед-жмента</t>
  </si>
  <si>
    <t>Рейтинг главных администраторов средств городского бюджета по результатам оценки качества финансового менеджмента за II квартал 2012 года</t>
  </si>
  <si>
    <t>Рейтинг за II квартал</t>
  </si>
  <si>
    <t>Справочно рейтинг за I квартал</t>
  </si>
  <si>
    <t>Р = 1 – N1/N
где N1 – количество справок-уведомлений об изменении сводной бюджетной росписи городского бюджета по предложениям главного распорядителя по кодам видов изменений 040, 050, 060, 081, 082, 100, 130, 140, 150;                            N = 3, при расчете за I квартал, 
N = 6, при расчете за II квартал
N = 9, при расчете за III квартал
N = 12, при расчете за год.
Е(Р) = Р, если N1 &lt; N, Е(Р) = 0, если N1 ≥ N</t>
  </si>
  <si>
    <t xml:space="preserve">Р = 1 – N1/N
где N1 - количество изменений прогноза кассовых выплат по расходам городского бюджета, осуществленных по предложениям главного распорядителя;
N = 3, при расчете за I квартал, 
N = 6, при расчете за II квартал
N = 9, при расчете за III квартал
N = 12, при расчете за год
Е(Р) = Р, если N1 &lt; N,
Е(Р) = 0, если N1 ≥ N
</t>
  </si>
  <si>
    <t>Администрация Северного территориального округа мэрии города Архангельска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</si>
</sst>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 style="thin"/>
      <top style="thin"/>
      <bottom style="hair"/>
    </border>
    <border>
      <left/>
      <right style="thin"/>
      <top/>
      <bottom style="thin"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hair"/>
      <top/>
      <bottom/>
    </border>
    <border>
      <left/>
      <right style="hair"/>
      <top/>
      <bottom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/>
      <right style="hair"/>
      <top style="thin"/>
      <bottom/>
    </border>
    <border>
      <left/>
      <right/>
      <top style="thin"/>
      <bottom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11" xfId="0" applyFont="1" applyBorder="1" applyAlignment="1">
      <alignment vertical="top"/>
    </xf>
    <xf numFmtId="2" fontId="4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5" xfId="0" applyBorder="1" applyAlignment="1">
      <alignment horizontal="right" vertical="top" wrapText="1"/>
    </xf>
    <xf numFmtId="0" fontId="0" fillId="0" borderId="14" xfId="0" applyBorder="1" applyAlignment="1">
      <alignment vertical="top"/>
    </xf>
    <xf numFmtId="2" fontId="4" fillId="0" borderId="16" xfId="0" applyNumberFormat="1" applyFont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18" xfId="0" applyNumberFormat="1" applyFont="1" applyBorder="1" applyAlignment="1">
      <alignment vertical="top"/>
    </xf>
    <xf numFmtId="2" fontId="4" fillId="0" borderId="16" xfId="0" applyNumberFormat="1" applyFont="1" applyFill="1" applyBorder="1" applyAlignment="1">
      <alignment vertical="top"/>
    </xf>
    <xf numFmtId="2" fontId="4" fillId="0" borderId="15" xfId="0" applyNumberFormat="1" applyFont="1" applyBorder="1" applyAlignment="1">
      <alignment vertical="top"/>
    </xf>
    <xf numFmtId="2" fontId="4" fillId="0" borderId="19" xfId="0" applyNumberFormat="1" applyFont="1" applyBorder="1" applyAlignment="1">
      <alignment vertical="top"/>
    </xf>
    <xf numFmtId="2" fontId="4" fillId="0" borderId="20" xfId="0" applyNumberFormat="1" applyFont="1" applyBorder="1" applyAlignment="1">
      <alignment vertical="top"/>
    </xf>
    <xf numFmtId="2" fontId="4" fillId="0" borderId="19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33" borderId="12" xfId="0" applyFill="1" applyBorder="1" applyAlignment="1">
      <alignment/>
    </xf>
    <xf numFmtId="2" fontId="0" fillId="33" borderId="21" xfId="0" applyNumberFormat="1" applyFill="1" applyBorder="1" applyAlignment="1">
      <alignment vertical="top"/>
    </xf>
    <xf numFmtId="2" fontId="0" fillId="33" borderId="12" xfId="0" applyNumberFormat="1" applyFill="1" applyBorder="1" applyAlignment="1">
      <alignment vertical="top"/>
    </xf>
    <xf numFmtId="2" fontId="0" fillId="33" borderId="13" xfId="0" applyNumberFormat="1" applyFill="1" applyBorder="1" applyAlignment="1">
      <alignment vertical="top"/>
    </xf>
    <xf numFmtId="2" fontId="0" fillId="33" borderId="19" xfId="0" applyNumberFormat="1" applyFill="1" applyBorder="1" applyAlignment="1">
      <alignment vertical="top"/>
    </xf>
    <xf numFmtId="2" fontId="0" fillId="33" borderId="22" xfId="0" applyNumberFormat="1" applyFill="1" applyBorder="1" applyAlignment="1">
      <alignment vertical="top"/>
    </xf>
    <xf numFmtId="2" fontId="0" fillId="33" borderId="18" xfId="0" applyNumberFormat="1" applyFill="1" applyBorder="1" applyAlignment="1">
      <alignment vertical="top"/>
    </xf>
    <xf numFmtId="2" fontId="0" fillId="33" borderId="23" xfId="0" applyNumberFormat="1" applyFill="1" applyBorder="1" applyAlignment="1">
      <alignment vertical="top"/>
    </xf>
    <xf numFmtId="2" fontId="0" fillId="33" borderId="24" xfId="0" applyNumberFormat="1" applyFill="1" applyBorder="1" applyAlignment="1">
      <alignment vertical="top"/>
    </xf>
    <xf numFmtId="0" fontId="0" fillId="33" borderId="18" xfId="0" applyFill="1" applyBorder="1" applyAlignment="1">
      <alignment/>
    </xf>
    <xf numFmtId="2" fontId="4" fillId="0" borderId="22" xfId="0" applyNumberFormat="1" applyFont="1" applyBorder="1" applyAlignment="1">
      <alignment vertical="top"/>
    </xf>
    <xf numFmtId="0" fontId="4" fillId="33" borderId="12" xfId="0" applyFont="1" applyFill="1" applyBorder="1" applyAlignment="1">
      <alignment/>
    </xf>
    <xf numFmtId="2" fontId="4" fillId="33" borderId="21" xfId="0" applyNumberFormat="1" applyFont="1" applyFill="1" applyBorder="1" applyAlignment="1">
      <alignment vertical="top"/>
    </xf>
    <xf numFmtId="10" fontId="4" fillId="33" borderId="12" xfId="0" applyNumberFormat="1" applyFont="1" applyFill="1" applyBorder="1" applyAlignment="1">
      <alignment vertical="top"/>
    </xf>
    <xf numFmtId="10" fontId="4" fillId="33" borderId="21" xfId="0" applyNumberFormat="1" applyFont="1" applyFill="1" applyBorder="1" applyAlignment="1">
      <alignment vertical="top"/>
    </xf>
    <xf numFmtId="10" fontId="4" fillId="33" borderId="24" xfId="0" applyNumberFormat="1" applyFont="1" applyFill="1" applyBorder="1" applyAlignment="1">
      <alignment vertical="top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4" fillId="34" borderId="23" xfId="0" applyNumberFormat="1" applyFont="1" applyFill="1" applyBorder="1" applyAlignment="1">
      <alignment horizontal="center" vertical="center"/>
    </xf>
    <xf numFmtId="2" fontId="4" fillId="34" borderId="13" xfId="0" applyNumberFormat="1" applyFont="1" applyFill="1" applyBorder="1" applyAlignment="1">
      <alignment horizontal="center" vertical="center"/>
    </xf>
    <xf numFmtId="1" fontId="4" fillId="34" borderId="25" xfId="0" applyNumberFormat="1" applyFont="1" applyFill="1" applyBorder="1" applyAlignment="1">
      <alignment vertical="top"/>
    </xf>
    <xf numFmtId="1" fontId="4" fillId="34" borderId="26" xfId="0" applyNumberFormat="1" applyFont="1" applyFill="1" applyBorder="1" applyAlignment="1">
      <alignment vertical="top"/>
    </xf>
    <xf numFmtId="2" fontId="4" fillId="34" borderId="15" xfId="0" applyNumberFormat="1" applyFont="1" applyFill="1" applyBorder="1" applyAlignment="1">
      <alignment vertical="top"/>
    </xf>
    <xf numFmtId="1" fontId="4" fillId="34" borderId="27" xfId="0" applyNumberFormat="1" applyFont="1" applyFill="1" applyBorder="1" applyAlignment="1">
      <alignment vertical="top"/>
    </xf>
    <xf numFmtId="1" fontId="4" fillId="34" borderId="28" xfId="0" applyNumberFormat="1" applyFont="1" applyFill="1" applyBorder="1" applyAlignment="1">
      <alignment vertical="top"/>
    </xf>
    <xf numFmtId="2" fontId="4" fillId="34" borderId="19" xfId="0" applyNumberFormat="1" applyFont="1" applyFill="1" applyBorder="1" applyAlignment="1">
      <alignment vertical="top"/>
    </xf>
    <xf numFmtId="1" fontId="4" fillId="34" borderId="29" xfId="0" applyNumberFormat="1" applyFont="1" applyFill="1" applyBorder="1" applyAlignment="1">
      <alignment vertical="top"/>
    </xf>
    <xf numFmtId="1" fontId="4" fillId="34" borderId="30" xfId="0" applyNumberFormat="1" applyFont="1" applyFill="1" applyBorder="1" applyAlignment="1">
      <alignment vertical="top"/>
    </xf>
    <xf numFmtId="2" fontId="4" fillId="34" borderId="16" xfId="0" applyNumberFormat="1" applyFont="1" applyFill="1" applyBorder="1" applyAlignment="1">
      <alignment vertical="top"/>
    </xf>
    <xf numFmtId="1" fontId="4" fillId="34" borderId="31" xfId="0" applyNumberFormat="1" applyFont="1" applyFill="1" applyBorder="1" applyAlignment="1">
      <alignment vertical="top"/>
    </xf>
    <xf numFmtId="1" fontId="4" fillId="34" borderId="32" xfId="0" applyNumberFormat="1" applyFont="1" applyFill="1" applyBorder="1" applyAlignment="1">
      <alignment vertical="top"/>
    </xf>
    <xf numFmtId="2" fontId="4" fillId="34" borderId="20" xfId="0" applyNumberFormat="1" applyFont="1" applyFill="1" applyBorder="1" applyAlignment="1">
      <alignment vertical="top"/>
    </xf>
    <xf numFmtId="1" fontId="4" fillId="34" borderId="33" xfId="0" applyNumberFormat="1" applyFont="1" applyFill="1" applyBorder="1" applyAlignment="1">
      <alignment vertical="top"/>
    </xf>
    <xf numFmtId="1" fontId="4" fillId="34" borderId="34" xfId="0" applyNumberFormat="1" applyFont="1" applyFill="1" applyBorder="1" applyAlignment="1">
      <alignment vertical="top"/>
    </xf>
    <xf numFmtId="2" fontId="4" fillId="34" borderId="18" xfId="0" applyNumberFormat="1" applyFont="1" applyFill="1" applyBorder="1" applyAlignment="1">
      <alignment vertical="top"/>
    </xf>
    <xf numFmtId="1" fontId="4" fillId="34" borderId="35" xfId="0" applyNumberFormat="1" applyFont="1" applyFill="1" applyBorder="1" applyAlignment="1">
      <alignment vertical="top"/>
    </xf>
    <xf numFmtId="1" fontId="4" fillId="34" borderId="36" xfId="0" applyNumberFormat="1" applyFont="1" applyFill="1" applyBorder="1" applyAlignment="1">
      <alignment vertical="top"/>
    </xf>
    <xf numFmtId="2" fontId="4" fillId="34" borderId="22" xfId="0" applyNumberFormat="1" applyFont="1" applyFill="1" applyBorder="1" applyAlignment="1">
      <alignment vertical="top"/>
    </xf>
    <xf numFmtId="1" fontId="4" fillId="34" borderId="0" xfId="0" applyNumberFormat="1" applyFont="1" applyFill="1" applyAlignment="1">
      <alignment/>
    </xf>
    <xf numFmtId="2" fontId="4" fillId="34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3" fontId="4" fillId="34" borderId="37" xfId="0" applyNumberFormat="1" applyFont="1" applyFill="1" applyBorder="1" applyAlignment="1">
      <alignment vertical="top"/>
    </xf>
    <xf numFmtId="2" fontId="4" fillId="34" borderId="38" xfId="0" applyNumberFormat="1" applyFont="1" applyFill="1" applyBorder="1" applyAlignment="1">
      <alignment vertical="top"/>
    </xf>
    <xf numFmtId="3" fontId="4" fillId="34" borderId="28" xfId="0" applyNumberFormat="1" applyFont="1" applyFill="1" applyBorder="1" applyAlignment="1">
      <alignment vertical="top"/>
    </xf>
    <xf numFmtId="2" fontId="4" fillId="34" borderId="39" xfId="0" applyNumberFormat="1" applyFont="1" applyFill="1" applyBorder="1" applyAlignment="1">
      <alignment vertical="top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vertical="center"/>
    </xf>
    <xf numFmtId="3" fontId="2" fillId="34" borderId="36" xfId="0" applyNumberFormat="1" applyFont="1" applyFill="1" applyBorder="1" applyAlignment="1">
      <alignment vertical="top" wrapText="1"/>
    </xf>
    <xf numFmtId="3" fontId="2" fillId="34" borderId="26" xfId="0" applyNumberFormat="1" applyFont="1" applyFill="1" applyBorder="1" applyAlignment="1">
      <alignment horizontal="right" vertical="top"/>
    </xf>
    <xf numFmtId="2" fontId="4" fillId="34" borderId="17" xfId="0" applyNumberFormat="1" applyFont="1" applyFill="1" applyBorder="1" applyAlignment="1">
      <alignment vertical="top"/>
    </xf>
    <xf numFmtId="3" fontId="0" fillId="34" borderId="28" xfId="0" applyNumberFormat="1" applyFont="1" applyFill="1" applyBorder="1" applyAlignment="1">
      <alignment vertical="top"/>
    </xf>
    <xf numFmtId="3" fontId="0" fillId="34" borderId="40" xfId="0" applyNumberFormat="1" applyFont="1" applyFill="1" applyBorder="1" applyAlignment="1">
      <alignment vertical="top"/>
    </xf>
    <xf numFmtId="2" fontId="4" fillId="34" borderId="41" xfId="0" applyNumberFormat="1" applyFont="1" applyFill="1" applyBorder="1" applyAlignment="1">
      <alignment vertical="top"/>
    </xf>
    <xf numFmtId="3" fontId="2" fillId="34" borderId="32" xfId="0" applyNumberFormat="1" applyFont="1" applyFill="1" applyBorder="1" applyAlignment="1">
      <alignment vertical="top"/>
    </xf>
    <xf numFmtId="3" fontId="2" fillId="34" borderId="42" xfId="0" applyNumberFormat="1" applyFont="1" applyFill="1" applyBorder="1" applyAlignment="1">
      <alignment horizontal="right" vertical="top"/>
    </xf>
    <xf numFmtId="3" fontId="2" fillId="34" borderId="28" xfId="0" applyNumberFormat="1" applyFont="1" applyFill="1" applyBorder="1" applyAlignment="1">
      <alignment vertical="top"/>
    </xf>
    <xf numFmtId="3" fontId="2" fillId="34" borderId="40" xfId="0" applyNumberFormat="1" applyFont="1" applyFill="1" applyBorder="1" applyAlignment="1">
      <alignment horizontal="right" vertical="top"/>
    </xf>
    <xf numFmtId="3" fontId="2" fillId="34" borderId="42" xfId="0" applyNumberFormat="1" applyFont="1" applyFill="1" applyBorder="1" applyAlignment="1">
      <alignment vertical="top"/>
    </xf>
    <xf numFmtId="3" fontId="2" fillId="34" borderId="40" xfId="0" applyNumberFormat="1" applyFont="1" applyFill="1" applyBorder="1" applyAlignment="1">
      <alignment vertical="top"/>
    </xf>
    <xf numFmtId="3" fontId="2" fillId="34" borderId="36" xfId="0" applyNumberFormat="1" applyFont="1" applyFill="1" applyBorder="1" applyAlignment="1">
      <alignment vertical="top"/>
    </xf>
    <xf numFmtId="4" fontId="0" fillId="34" borderId="0" xfId="0" applyNumberFormat="1" applyFont="1" applyFill="1" applyAlignment="1">
      <alignment/>
    </xf>
    <xf numFmtId="1" fontId="4" fillId="34" borderId="12" xfId="0" applyNumberFormat="1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vertical="top"/>
    </xf>
    <xf numFmtId="1" fontId="4" fillId="34" borderId="0" xfId="0" applyNumberFormat="1" applyFont="1" applyFill="1" applyBorder="1" applyAlignment="1">
      <alignment vertical="top"/>
    </xf>
    <xf numFmtId="1" fontId="4" fillId="34" borderId="40" xfId="0" applyNumberFormat="1" applyFont="1" applyFill="1" applyBorder="1" applyAlignment="1">
      <alignment vertical="top"/>
    </xf>
    <xf numFmtId="1" fontId="4" fillId="34" borderId="43" xfId="0" applyNumberFormat="1" applyFont="1" applyFill="1" applyBorder="1" applyAlignment="1">
      <alignment vertical="top"/>
    </xf>
    <xf numFmtId="1" fontId="4" fillId="34" borderId="42" xfId="0" applyNumberFormat="1" applyFont="1" applyFill="1" applyBorder="1" applyAlignment="1">
      <alignment vertical="top"/>
    </xf>
    <xf numFmtId="1" fontId="4" fillId="34" borderId="44" xfId="0" applyNumberFormat="1" applyFont="1" applyFill="1" applyBorder="1" applyAlignment="1">
      <alignment vertical="top"/>
    </xf>
    <xf numFmtId="0" fontId="40" fillId="0" borderId="0" xfId="0" applyFont="1" applyFill="1" applyAlignment="1">
      <alignment horizontal="center" vertical="center"/>
    </xf>
    <xf numFmtId="2" fontId="4" fillId="34" borderId="45" xfId="0" applyNumberFormat="1" applyFont="1" applyFill="1" applyBorder="1" applyAlignment="1">
      <alignment vertical="top"/>
    </xf>
    <xf numFmtId="0" fontId="40" fillId="35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/>
    </xf>
    <xf numFmtId="3" fontId="2" fillId="35" borderId="36" xfId="0" applyNumberFormat="1" applyFont="1" applyFill="1" applyBorder="1" applyAlignment="1">
      <alignment vertical="top" wrapText="1"/>
    </xf>
    <xf numFmtId="3" fontId="2" fillId="35" borderId="26" xfId="0" applyNumberFormat="1" applyFont="1" applyFill="1" applyBorder="1" applyAlignment="1">
      <alignment horizontal="right" vertical="top"/>
    </xf>
    <xf numFmtId="2" fontId="4" fillId="35" borderId="17" xfId="0" applyNumberFormat="1" applyFont="1" applyFill="1" applyBorder="1" applyAlignment="1">
      <alignment vertical="top"/>
    </xf>
    <xf numFmtId="3" fontId="2" fillId="35" borderId="26" xfId="0" applyNumberFormat="1" applyFont="1" applyFill="1" applyBorder="1" applyAlignment="1">
      <alignment vertical="top" wrapText="1"/>
    </xf>
    <xf numFmtId="0" fontId="0" fillId="35" borderId="28" xfId="0" applyFont="1" applyFill="1" applyBorder="1" applyAlignment="1">
      <alignment vertical="top"/>
    </xf>
    <xf numFmtId="0" fontId="0" fillId="35" borderId="40" xfId="0" applyFont="1" applyFill="1" applyBorder="1" applyAlignment="1">
      <alignment vertical="top"/>
    </xf>
    <xf numFmtId="2" fontId="4" fillId="35" borderId="18" xfId="0" applyNumberFormat="1" applyFont="1" applyFill="1" applyBorder="1" applyAlignment="1">
      <alignment vertical="top"/>
    </xf>
    <xf numFmtId="3" fontId="2" fillId="35" borderId="32" xfId="0" applyNumberFormat="1" applyFont="1" applyFill="1" applyBorder="1" applyAlignment="1">
      <alignment horizontal="right" vertical="top"/>
    </xf>
    <xf numFmtId="3" fontId="2" fillId="35" borderId="42" xfId="0" applyNumberFormat="1" applyFont="1" applyFill="1" applyBorder="1" applyAlignment="1">
      <alignment horizontal="right" vertical="top"/>
    </xf>
    <xf numFmtId="2" fontId="4" fillId="35" borderId="16" xfId="0" applyNumberFormat="1" applyFont="1" applyFill="1" applyBorder="1" applyAlignment="1">
      <alignment horizontal="right" vertical="top"/>
    </xf>
    <xf numFmtId="3" fontId="2" fillId="35" borderId="28" xfId="0" applyNumberFormat="1" applyFont="1" applyFill="1" applyBorder="1" applyAlignment="1">
      <alignment horizontal="right" vertical="top"/>
    </xf>
    <xf numFmtId="3" fontId="2" fillId="35" borderId="40" xfId="0" applyNumberFormat="1" applyFont="1" applyFill="1" applyBorder="1" applyAlignment="1">
      <alignment horizontal="right" vertical="top"/>
    </xf>
    <xf numFmtId="2" fontId="4" fillId="35" borderId="41" xfId="0" applyNumberFormat="1" applyFont="1" applyFill="1" applyBorder="1" applyAlignment="1">
      <alignment horizontal="right" vertical="top"/>
    </xf>
    <xf numFmtId="2" fontId="4" fillId="35" borderId="17" xfId="0" applyNumberFormat="1" applyFont="1" applyFill="1" applyBorder="1" applyAlignment="1">
      <alignment horizontal="right" vertical="top"/>
    </xf>
    <xf numFmtId="2" fontId="4" fillId="35" borderId="46" xfId="0" applyNumberFormat="1" applyFont="1" applyFill="1" applyBorder="1" applyAlignment="1">
      <alignment horizontal="right" vertical="top"/>
    </xf>
    <xf numFmtId="2" fontId="4" fillId="35" borderId="18" xfId="0" applyNumberFormat="1" applyFont="1" applyFill="1" applyBorder="1" applyAlignment="1">
      <alignment horizontal="right" vertical="top"/>
    </xf>
    <xf numFmtId="3" fontId="2" fillId="35" borderId="32" xfId="0" applyNumberFormat="1" applyFont="1" applyFill="1" applyBorder="1" applyAlignment="1">
      <alignment vertical="top"/>
    </xf>
    <xf numFmtId="2" fontId="4" fillId="35" borderId="16" xfId="0" applyNumberFormat="1" applyFont="1" applyFill="1" applyBorder="1" applyAlignment="1">
      <alignment vertical="top"/>
    </xf>
    <xf numFmtId="3" fontId="2" fillId="35" borderId="28" xfId="0" applyNumberFormat="1" applyFont="1" applyFill="1" applyBorder="1" applyAlignment="1">
      <alignment vertical="top"/>
    </xf>
    <xf numFmtId="2" fontId="4" fillId="35" borderId="41" xfId="0" applyNumberFormat="1" applyFont="1" applyFill="1" applyBorder="1" applyAlignment="1">
      <alignment vertical="top"/>
    </xf>
    <xf numFmtId="3" fontId="2" fillId="35" borderId="36" xfId="0" applyNumberFormat="1" applyFont="1" applyFill="1" applyBorder="1" applyAlignment="1">
      <alignment horizontal="right" vertical="top"/>
    </xf>
    <xf numFmtId="2" fontId="4" fillId="35" borderId="15" xfId="0" applyNumberFormat="1" applyFont="1" applyFill="1" applyBorder="1" applyAlignment="1">
      <alignment horizontal="right" vertical="top"/>
    </xf>
    <xf numFmtId="0" fontId="0" fillId="35" borderId="0" xfId="0" applyFont="1" applyFill="1" applyAlignment="1">
      <alignment/>
    </xf>
    <xf numFmtId="2" fontId="4" fillId="35" borderId="0" xfId="0" applyNumberFormat="1" applyFont="1" applyFill="1" applyAlignment="1">
      <alignment/>
    </xf>
    <xf numFmtId="0" fontId="40" fillId="35" borderId="13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top" wrapText="1"/>
    </xf>
    <xf numFmtId="0" fontId="0" fillId="34" borderId="48" xfId="0" applyFill="1" applyBorder="1" applyAlignment="1">
      <alignment horizontal="center" vertical="top" wrapText="1"/>
    </xf>
    <xf numFmtId="0" fontId="0" fillId="34" borderId="49" xfId="0" applyFill="1" applyBorder="1" applyAlignment="1">
      <alignment horizontal="center" vertical="top" wrapText="1"/>
    </xf>
    <xf numFmtId="2" fontId="4" fillId="35" borderId="11" xfId="0" applyNumberFormat="1" applyFont="1" applyFill="1" applyBorder="1" applyAlignment="1">
      <alignment horizontal="center" vertical="top" wrapText="1"/>
    </xf>
    <xf numFmtId="0" fontId="0" fillId="35" borderId="48" xfId="0" applyFill="1" applyBorder="1" applyAlignment="1">
      <alignment horizontal="center" vertical="top"/>
    </xf>
    <xf numFmtId="0" fontId="0" fillId="35" borderId="49" xfId="0" applyFill="1" applyBorder="1" applyAlignment="1">
      <alignment horizontal="center" vertical="top"/>
    </xf>
    <xf numFmtId="0" fontId="0" fillId="34" borderId="11" xfId="0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48" xfId="0" applyFont="1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2" fillId="0" borderId="50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3" fillId="33" borderId="1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top" wrapText="1"/>
    </xf>
    <xf numFmtId="0" fontId="0" fillId="35" borderId="48" xfId="0" applyFill="1" applyBorder="1" applyAlignment="1">
      <alignment horizontal="center" vertical="top" wrapText="1"/>
    </xf>
    <xf numFmtId="0" fontId="0" fillId="35" borderId="49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top" wrapText="1"/>
    </xf>
    <xf numFmtId="2" fontId="4" fillId="34" borderId="48" xfId="0" applyNumberFormat="1" applyFont="1" applyFill="1" applyBorder="1" applyAlignment="1">
      <alignment horizontal="center" vertical="top" wrapText="1"/>
    </xf>
    <xf numFmtId="2" fontId="4" fillId="34" borderId="49" xfId="0" applyNumberFormat="1" applyFont="1" applyFill="1" applyBorder="1" applyAlignment="1">
      <alignment horizontal="center" vertical="top" wrapText="1"/>
    </xf>
    <xf numFmtId="0" fontId="2" fillId="0" borderId="51" xfId="0" applyFont="1" applyBorder="1" applyAlignment="1">
      <alignment horizontal="left" wrapText="1"/>
    </xf>
    <xf numFmtId="0" fontId="0" fillId="0" borderId="16" xfId="0" applyBorder="1" applyAlignment="1">
      <alignment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1943100</xdr:colOff>
      <xdr:row>5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238125"/>
          <a:ext cx="219075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B22">
      <selection activeCell="G4" sqref="G4:I4"/>
    </sheetView>
  </sheetViews>
  <sheetFormatPr defaultColWidth="4.16015625" defaultRowHeight="12.75"/>
  <cols>
    <col min="1" max="1" width="1.66796875" style="2" hidden="1" customWidth="1"/>
    <col min="2" max="2" width="4.33203125" style="2" customWidth="1"/>
    <col min="3" max="3" width="34" style="3" customWidth="1"/>
    <col min="4" max="5" width="10.83203125" style="63" customWidth="1"/>
    <col min="6" max="7" width="10.83203125" style="64" customWidth="1"/>
    <col min="8" max="8" width="10.66015625" style="64" customWidth="1"/>
    <col min="9" max="9" width="10.83203125" style="64" customWidth="1"/>
    <col min="10" max="11" width="10.83203125" style="63" customWidth="1"/>
    <col min="12" max="12" width="10.83203125" style="4" customWidth="1"/>
    <col min="13" max="14" width="10.83203125" style="88" customWidth="1"/>
    <col min="15" max="15" width="10.83203125" style="64" customWidth="1"/>
    <col min="16" max="16" width="11.66015625" style="127" customWidth="1"/>
    <col min="17" max="17" width="12.66015625" style="127" customWidth="1"/>
    <col min="18" max="18" width="10.83203125" style="128" customWidth="1"/>
    <col min="19" max="19" width="11.33203125" style="128" customWidth="1"/>
    <col min="20" max="21" width="10.83203125" style="128" customWidth="1"/>
    <col min="22" max="22" width="12.33203125" style="24" customWidth="1"/>
    <col min="23" max="23" width="13.33203125" style="24" customWidth="1"/>
    <col min="24" max="24" width="13.33203125" style="23" customWidth="1"/>
    <col min="25" max="25" width="10.83203125" style="42" customWidth="1"/>
    <col min="26" max="26" width="12.16015625" style="96" customWidth="1"/>
  </cols>
  <sheetData>
    <row r="1" spans="3:26" ht="6" customHeight="1">
      <c r="C1" s="145" t="s">
        <v>43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99"/>
    </row>
    <row r="2" spans="3:26" ht="12" customHeight="1"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99"/>
    </row>
    <row r="3" spans="1:26" ht="54.75" customHeight="1">
      <c r="A3" s="9"/>
      <c r="B3" s="11"/>
      <c r="C3" s="10" t="s">
        <v>9</v>
      </c>
      <c r="D3" s="153" t="s">
        <v>30</v>
      </c>
      <c r="E3" s="154"/>
      <c r="F3" s="155"/>
      <c r="G3" s="153" t="s">
        <v>31</v>
      </c>
      <c r="H3" s="154"/>
      <c r="I3" s="155"/>
      <c r="J3" s="175" t="s">
        <v>32</v>
      </c>
      <c r="K3" s="176"/>
      <c r="L3" s="177"/>
      <c r="M3" s="153" t="s">
        <v>33</v>
      </c>
      <c r="N3" s="154"/>
      <c r="O3" s="155"/>
      <c r="P3" s="156" t="s">
        <v>34</v>
      </c>
      <c r="Q3" s="157"/>
      <c r="R3" s="158"/>
      <c r="S3" s="169" t="s">
        <v>35</v>
      </c>
      <c r="T3" s="170"/>
      <c r="U3" s="171"/>
      <c r="V3" s="141" t="s">
        <v>36</v>
      </c>
      <c r="W3" s="141" t="s">
        <v>37</v>
      </c>
      <c r="X3" s="184" t="s">
        <v>42</v>
      </c>
      <c r="Y3" s="166" t="s">
        <v>44</v>
      </c>
      <c r="Z3" s="134" t="s">
        <v>45</v>
      </c>
    </row>
    <row r="4" spans="1:26" ht="191.25" customHeight="1">
      <c r="A4" s="5"/>
      <c r="B4" s="182" t="s">
        <v>25</v>
      </c>
      <c r="C4" s="183"/>
      <c r="D4" s="147" t="s">
        <v>46</v>
      </c>
      <c r="E4" s="148"/>
      <c r="F4" s="149"/>
      <c r="G4" s="147" t="s">
        <v>38</v>
      </c>
      <c r="H4" s="148"/>
      <c r="I4" s="149"/>
      <c r="J4" s="161" t="s">
        <v>47</v>
      </c>
      <c r="K4" s="162"/>
      <c r="L4" s="163"/>
      <c r="M4" s="179" t="s">
        <v>39</v>
      </c>
      <c r="N4" s="180"/>
      <c r="O4" s="181"/>
      <c r="P4" s="150" t="s">
        <v>40</v>
      </c>
      <c r="Q4" s="151"/>
      <c r="R4" s="152"/>
      <c r="S4" s="172" t="s">
        <v>41</v>
      </c>
      <c r="T4" s="173"/>
      <c r="U4" s="174"/>
      <c r="V4" s="142"/>
      <c r="W4" s="142"/>
      <c r="X4" s="185"/>
      <c r="Y4" s="167"/>
      <c r="Z4" s="135"/>
    </row>
    <row r="5" spans="1:26" ht="26.25" customHeight="1">
      <c r="A5" s="5"/>
      <c r="B5" s="164" t="s">
        <v>14</v>
      </c>
      <c r="C5" s="165"/>
      <c r="D5" s="43" t="s">
        <v>29</v>
      </c>
      <c r="E5" s="43" t="s">
        <v>28</v>
      </c>
      <c r="F5" s="44" t="s">
        <v>27</v>
      </c>
      <c r="G5" s="65" t="s">
        <v>11</v>
      </c>
      <c r="H5" s="66" t="s">
        <v>10</v>
      </c>
      <c r="I5" s="67" t="s">
        <v>22</v>
      </c>
      <c r="J5" s="89" t="s">
        <v>29</v>
      </c>
      <c r="K5" s="89" t="s">
        <v>28</v>
      </c>
      <c r="L5" s="6" t="s">
        <v>22</v>
      </c>
      <c r="M5" s="73" t="s">
        <v>11</v>
      </c>
      <c r="N5" s="72" t="s">
        <v>10</v>
      </c>
      <c r="O5" s="74" t="s">
        <v>22</v>
      </c>
      <c r="P5" s="100" t="s">
        <v>11</v>
      </c>
      <c r="Q5" s="101" t="s">
        <v>10</v>
      </c>
      <c r="R5" s="102" t="s">
        <v>21</v>
      </c>
      <c r="S5" s="103" t="s">
        <v>26</v>
      </c>
      <c r="T5" s="104" t="s">
        <v>11</v>
      </c>
      <c r="U5" s="102" t="s">
        <v>21</v>
      </c>
      <c r="V5" s="25"/>
      <c r="W5" s="34"/>
      <c r="X5" s="36"/>
      <c r="Y5" s="41"/>
      <c r="Z5" s="98"/>
    </row>
    <row r="6" spans="1:26" ht="19.5" customHeight="1">
      <c r="A6" s="1"/>
      <c r="B6" s="178">
        <v>800</v>
      </c>
      <c r="C6" s="159" t="s">
        <v>0</v>
      </c>
      <c r="D6" s="45">
        <v>4</v>
      </c>
      <c r="E6" s="46">
        <v>6</v>
      </c>
      <c r="F6" s="47">
        <f>1-D6/E6</f>
        <v>0.33333333333333337</v>
      </c>
      <c r="G6" s="68">
        <v>204</v>
      </c>
      <c r="H6" s="68">
        <v>409326</v>
      </c>
      <c r="I6" s="69">
        <f>1-G6/H6</f>
        <v>0.9995016197358585</v>
      </c>
      <c r="J6" s="90">
        <v>1</v>
      </c>
      <c r="K6" s="46">
        <v>6</v>
      </c>
      <c r="L6" s="16">
        <f>1-J6/K6</f>
        <v>0.8333333333333334</v>
      </c>
      <c r="M6" s="76">
        <v>184236</v>
      </c>
      <c r="N6" s="75">
        <v>211414</v>
      </c>
      <c r="O6" s="53">
        <f>M6/N6</f>
        <v>0.8714465456403077</v>
      </c>
      <c r="P6" s="105">
        <v>10880</v>
      </c>
      <c r="Q6" s="106">
        <v>8782</v>
      </c>
      <c r="R6" s="107">
        <f>P6/Q6-1</f>
        <v>0.23889774538829434</v>
      </c>
      <c r="S6" s="108">
        <v>0</v>
      </c>
      <c r="T6" s="106">
        <v>0</v>
      </c>
      <c r="U6" s="107">
        <v>1</v>
      </c>
      <c r="V6" s="26"/>
      <c r="W6" s="26"/>
      <c r="X6" s="37"/>
      <c r="Y6" s="143">
        <v>8</v>
      </c>
      <c r="Z6" s="129">
        <v>8</v>
      </c>
    </row>
    <row r="7" spans="1:26" ht="19.5" customHeight="1">
      <c r="A7" s="1">
        <v>800</v>
      </c>
      <c r="B7" s="136"/>
      <c r="C7" s="160"/>
      <c r="D7" s="48"/>
      <c r="E7" s="49"/>
      <c r="F7" s="50">
        <f>F6</f>
        <v>0.33333333333333337</v>
      </c>
      <c r="G7" s="70"/>
      <c r="H7" s="70"/>
      <c r="I7" s="71">
        <f>I6</f>
        <v>0.9995016197358585</v>
      </c>
      <c r="J7" s="48"/>
      <c r="K7" s="49"/>
      <c r="L7" s="17">
        <f>L6</f>
        <v>0.8333333333333334</v>
      </c>
      <c r="M7" s="79"/>
      <c r="N7" s="78"/>
      <c r="O7" s="80">
        <f>O6</f>
        <v>0.8714465456403077</v>
      </c>
      <c r="P7" s="109"/>
      <c r="Q7" s="110"/>
      <c r="R7" s="111">
        <v>0.8</v>
      </c>
      <c r="S7" s="110"/>
      <c r="T7" s="110"/>
      <c r="U7" s="111">
        <v>1</v>
      </c>
      <c r="V7" s="27">
        <v>6</v>
      </c>
      <c r="W7" s="27">
        <f>O7+R7+F7+I7+L7+U7</f>
        <v>4.837614832042833</v>
      </c>
      <c r="X7" s="38">
        <f>W7/V7</f>
        <v>0.8062691386738056</v>
      </c>
      <c r="Y7" s="144"/>
      <c r="Z7" s="130"/>
    </row>
    <row r="8" spans="1:26" ht="19.5" customHeight="1">
      <c r="A8" s="1">
        <v>801</v>
      </c>
      <c r="B8" s="132">
        <v>801</v>
      </c>
      <c r="C8" s="131" t="s">
        <v>13</v>
      </c>
      <c r="D8" s="51">
        <v>4</v>
      </c>
      <c r="E8" s="52">
        <v>6</v>
      </c>
      <c r="F8" s="53">
        <f>1-D8/E8</f>
        <v>0.33333333333333337</v>
      </c>
      <c r="G8" s="68">
        <v>988</v>
      </c>
      <c r="H8" s="68">
        <v>17319</v>
      </c>
      <c r="I8" s="69">
        <f>1-G8/H8</f>
        <v>0.9429528263756568</v>
      </c>
      <c r="J8" s="51">
        <v>1</v>
      </c>
      <c r="K8" s="52">
        <v>6</v>
      </c>
      <c r="L8" s="12">
        <f>1-J8/K8</f>
        <v>0.8333333333333334</v>
      </c>
      <c r="M8" s="82">
        <v>3247</v>
      </c>
      <c r="N8" s="81">
        <v>9306</v>
      </c>
      <c r="O8" s="53">
        <f>M8/N8</f>
        <v>0.34891467870191273</v>
      </c>
      <c r="P8" s="112" t="s">
        <v>12</v>
      </c>
      <c r="Q8" s="113" t="s">
        <v>12</v>
      </c>
      <c r="R8" s="114" t="s">
        <v>12</v>
      </c>
      <c r="S8" s="113" t="s">
        <v>12</v>
      </c>
      <c r="T8" s="113" t="s">
        <v>12</v>
      </c>
      <c r="U8" s="114" t="s">
        <v>12</v>
      </c>
      <c r="V8" s="26"/>
      <c r="W8" s="32"/>
      <c r="X8" s="39"/>
      <c r="Y8" s="143">
        <v>16</v>
      </c>
      <c r="Z8" s="129">
        <v>16</v>
      </c>
    </row>
    <row r="9" spans="1:26" ht="19.5" customHeight="1">
      <c r="A9" s="1"/>
      <c r="B9" s="133"/>
      <c r="C9" s="131"/>
      <c r="D9" s="48"/>
      <c r="E9" s="49"/>
      <c r="F9" s="50">
        <f>F8</f>
        <v>0.33333333333333337</v>
      </c>
      <c r="G9" s="70"/>
      <c r="H9" s="70"/>
      <c r="I9" s="71">
        <f>I8</f>
        <v>0.9429528263756568</v>
      </c>
      <c r="J9" s="48"/>
      <c r="K9" s="49"/>
      <c r="L9" s="17">
        <f>L8</f>
        <v>0.8333333333333334</v>
      </c>
      <c r="M9" s="84"/>
      <c r="N9" s="83"/>
      <c r="O9" s="80">
        <f>O8</f>
        <v>0.34891467870191273</v>
      </c>
      <c r="P9" s="115"/>
      <c r="Q9" s="116"/>
      <c r="R9" s="117" t="s">
        <v>12</v>
      </c>
      <c r="S9" s="116"/>
      <c r="T9" s="116"/>
      <c r="U9" s="117" t="s">
        <v>12</v>
      </c>
      <c r="V9" s="27">
        <v>4</v>
      </c>
      <c r="W9" s="33">
        <f>O9+F9+I9+L9</f>
        <v>2.4585341717442364</v>
      </c>
      <c r="X9" s="38">
        <f>W9/V9</f>
        <v>0.6146335429360591</v>
      </c>
      <c r="Y9" s="144"/>
      <c r="Z9" s="130"/>
    </row>
    <row r="10" spans="1:26" ht="19.5" customHeight="1">
      <c r="A10" s="1">
        <v>802</v>
      </c>
      <c r="B10" s="132">
        <v>802</v>
      </c>
      <c r="C10" s="131" t="s">
        <v>23</v>
      </c>
      <c r="D10" s="51">
        <v>0</v>
      </c>
      <c r="E10" s="52">
        <v>6</v>
      </c>
      <c r="F10" s="53">
        <f>1-D10/E10</f>
        <v>1</v>
      </c>
      <c r="G10" s="68">
        <v>0</v>
      </c>
      <c r="H10" s="68">
        <v>8950</v>
      </c>
      <c r="I10" s="69">
        <f>1-G10/H10</f>
        <v>1</v>
      </c>
      <c r="J10" s="51">
        <v>0</v>
      </c>
      <c r="K10" s="52">
        <v>6</v>
      </c>
      <c r="L10" s="12">
        <f>1-J10/K10</f>
        <v>1</v>
      </c>
      <c r="M10" s="85">
        <v>936</v>
      </c>
      <c r="N10" s="81">
        <v>5039</v>
      </c>
      <c r="O10" s="53">
        <f>M10/N10</f>
        <v>0.18575114109942448</v>
      </c>
      <c r="P10" s="112" t="s">
        <v>12</v>
      </c>
      <c r="Q10" s="113" t="s">
        <v>12</v>
      </c>
      <c r="R10" s="118" t="s">
        <v>12</v>
      </c>
      <c r="S10" s="113" t="s">
        <v>12</v>
      </c>
      <c r="T10" s="113" t="s">
        <v>12</v>
      </c>
      <c r="U10" s="114" t="s">
        <v>12</v>
      </c>
      <c r="V10" s="28"/>
      <c r="W10" s="32"/>
      <c r="X10" s="39"/>
      <c r="Y10" s="143">
        <v>10</v>
      </c>
      <c r="Z10" s="129">
        <v>14</v>
      </c>
    </row>
    <row r="11" spans="1:26" ht="19.5" customHeight="1">
      <c r="A11" s="1"/>
      <c r="B11" s="133"/>
      <c r="C11" s="131"/>
      <c r="D11" s="48"/>
      <c r="E11" s="49"/>
      <c r="F11" s="50">
        <f>F10</f>
        <v>1</v>
      </c>
      <c r="G11" s="70"/>
      <c r="H11" s="70"/>
      <c r="I11" s="71">
        <f>I10</f>
        <v>1</v>
      </c>
      <c r="J11" s="48"/>
      <c r="K11" s="49"/>
      <c r="L11" s="17">
        <v>1</v>
      </c>
      <c r="M11" s="86"/>
      <c r="N11" s="83"/>
      <c r="O11" s="80">
        <f>O10</f>
        <v>0.18575114109942448</v>
      </c>
      <c r="P11" s="115"/>
      <c r="Q11" s="116"/>
      <c r="R11" s="117" t="s">
        <v>12</v>
      </c>
      <c r="S11" s="116"/>
      <c r="T11" s="116"/>
      <c r="U11" s="117" t="s">
        <v>12</v>
      </c>
      <c r="V11" s="29">
        <v>4</v>
      </c>
      <c r="W11" s="33">
        <f>O11+F11+I11+L11</f>
        <v>3.1857511410994244</v>
      </c>
      <c r="X11" s="40">
        <f>W11/V11</f>
        <v>0.7964377852748561</v>
      </c>
      <c r="Y11" s="144"/>
      <c r="Z11" s="130"/>
    </row>
    <row r="12" spans="1:26" ht="19.5" customHeight="1">
      <c r="A12" s="1">
        <v>803</v>
      </c>
      <c r="B12" s="132">
        <v>803</v>
      </c>
      <c r="C12" s="168" t="s">
        <v>17</v>
      </c>
      <c r="D12" s="51">
        <v>1</v>
      </c>
      <c r="E12" s="52">
        <v>6</v>
      </c>
      <c r="F12" s="53">
        <f>1-D12/E12</f>
        <v>0.8333333333333334</v>
      </c>
      <c r="G12" s="68">
        <v>816</v>
      </c>
      <c r="H12" s="68">
        <v>19317</v>
      </c>
      <c r="I12" s="69">
        <f>1-G12/H12</f>
        <v>0.9577574157477869</v>
      </c>
      <c r="J12" s="51">
        <v>0</v>
      </c>
      <c r="K12" s="52">
        <v>6</v>
      </c>
      <c r="L12" s="12">
        <f>1-J12/K12</f>
        <v>1</v>
      </c>
      <c r="M12" s="85">
        <v>6417</v>
      </c>
      <c r="N12" s="81">
        <v>10951</v>
      </c>
      <c r="O12" s="53">
        <f>M12/N12</f>
        <v>0.5859738836635924</v>
      </c>
      <c r="P12" s="112" t="s">
        <v>12</v>
      </c>
      <c r="Q12" s="113" t="s">
        <v>12</v>
      </c>
      <c r="R12" s="119" t="s">
        <v>12</v>
      </c>
      <c r="S12" s="113" t="s">
        <v>12</v>
      </c>
      <c r="T12" s="113" t="s">
        <v>12</v>
      </c>
      <c r="U12" s="114" t="s">
        <v>12</v>
      </c>
      <c r="V12" s="30"/>
      <c r="W12" s="32"/>
      <c r="X12" s="39"/>
      <c r="Y12" s="143">
        <v>7</v>
      </c>
      <c r="Z12" s="129">
        <v>10</v>
      </c>
    </row>
    <row r="13" spans="1:26" ht="19.5" customHeight="1">
      <c r="A13" s="1"/>
      <c r="B13" s="133"/>
      <c r="C13" s="168"/>
      <c r="D13" s="48"/>
      <c r="E13" s="49"/>
      <c r="F13" s="50">
        <f>F12</f>
        <v>0.8333333333333334</v>
      </c>
      <c r="G13" s="70"/>
      <c r="H13" s="70"/>
      <c r="I13" s="71">
        <f>I12</f>
        <v>0.9577574157477869</v>
      </c>
      <c r="J13" s="48"/>
      <c r="K13" s="49"/>
      <c r="L13" s="17">
        <v>1</v>
      </c>
      <c r="M13" s="86"/>
      <c r="N13" s="83"/>
      <c r="O13" s="80">
        <f>O12</f>
        <v>0.5859738836635924</v>
      </c>
      <c r="P13" s="115"/>
      <c r="Q13" s="116"/>
      <c r="R13" s="117" t="s">
        <v>12</v>
      </c>
      <c r="S13" s="116"/>
      <c r="T13" s="116"/>
      <c r="U13" s="117" t="s">
        <v>12</v>
      </c>
      <c r="V13" s="31">
        <v>4</v>
      </c>
      <c r="W13" s="33">
        <f>O13+F13+I13+L13</f>
        <v>3.3770646327447125</v>
      </c>
      <c r="X13" s="38">
        <f>W13/V13</f>
        <v>0.8442661581861781</v>
      </c>
      <c r="Y13" s="144"/>
      <c r="Z13" s="130"/>
    </row>
    <row r="14" spans="1:26" ht="19.5" customHeight="1">
      <c r="A14" s="1">
        <v>804</v>
      </c>
      <c r="B14" s="132">
        <v>804</v>
      </c>
      <c r="C14" s="131" t="s">
        <v>24</v>
      </c>
      <c r="D14" s="54">
        <v>4</v>
      </c>
      <c r="E14" s="55">
        <v>6</v>
      </c>
      <c r="F14" s="56">
        <f>1-D14/E14</f>
        <v>0.33333333333333337</v>
      </c>
      <c r="G14" s="68">
        <v>263</v>
      </c>
      <c r="H14" s="68">
        <v>8041</v>
      </c>
      <c r="I14" s="69">
        <f>1-G14/H14</f>
        <v>0.9672926252953613</v>
      </c>
      <c r="J14" s="54">
        <v>2</v>
      </c>
      <c r="K14" s="55">
        <v>6</v>
      </c>
      <c r="L14" s="18">
        <f>1-J14/K14</f>
        <v>0.6666666666666667</v>
      </c>
      <c r="M14" s="85">
        <v>1565</v>
      </c>
      <c r="N14" s="81">
        <v>4497</v>
      </c>
      <c r="O14" s="77">
        <f>M14/N14</f>
        <v>0.3480097843006449</v>
      </c>
      <c r="P14" s="112" t="s">
        <v>12</v>
      </c>
      <c r="Q14" s="113" t="s">
        <v>12</v>
      </c>
      <c r="R14" s="114" t="s">
        <v>12</v>
      </c>
      <c r="S14" s="113" t="s">
        <v>12</v>
      </c>
      <c r="T14" s="113" t="s">
        <v>12</v>
      </c>
      <c r="U14" s="114" t="s">
        <v>12</v>
      </c>
      <c r="V14" s="26"/>
      <c r="W14" s="32"/>
      <c r="X14" s="39"/>
      <c r="Y14" s="143">
        <v>19</v>
      </c>
      <c r="Z14" s="129">
        <v>15</v>
      </c>
    </row>
    <row r="15" spans="1:26" ht="19.5" customHeight="1">
      <c r="A15" s="1"/>
      <c r="B15" s="133"/>
      <c r="C15" s="131"/>
      <c r="D15" s="57"/>
      <c r="E15" s="58"/>
      <c r="F15" s="59">
        <f>F14</f>
        <v>0.33333333333333337</v>
      </c>
      <c r="G15" s="70"/>
      <c r="H15" s="70"/>
      <c r="I15" s="71">
        <f>I14</f>
        <v>0.9672926252953613</v>
      </c>
      <c r="J15" s="57"/>
      <c r="K15" s="58"/>
      <c r="L15" s="14">
        <f>L14</f>
        <v>0.6666666666666667</v>
      </c>
      <c r="M15" s="86"/>
      <c r="N15" s="83"/>
      <c r="O15" s="59">
        <f>O14</f>
        <v>0.3480097843006449</v>
      </c>
      <c r="P15" s="115"/>
      <c r="Q15" s="116"/>
      <c r="R15" s="117" t="s">
        <v>12</v>
      </c>
      <c r="S15" s="116"/>
      <c r="T15" s="116"/>
      <c r="U15" s="117" t="s">
        <v>12</v>
      </c>
      <c r="V15" s="27">
        <v>4</v>
      </c>
      <c r="W15" s="33">
        <f>O15+F15+I15+L15</f>
        <v>2.315302409596006</v>
      </c>
      <c r="X15" s="38">
        <f>W15/V15</f>
        <v>0.5788256023990015</v>
      </c>
      <c r="Y15" s="144"/>
      <c r="Z15" s="130"/>
    </row>
    <row r="16" spans="1:26" ht="19.5" customHeight="1">
      <c r="A16" s="1">
        <v>805</v>
      </c>
      <c r="B16" s="132">
        <v>805</v>
      </c>
      <c r="C16" s="131" t="s">
        <v>18</v>
      </c>
      <c r="D16" s="54">
        <v>4</v>
      </c>
      <c r="E16" s="55">
        <v>6</v>
      </c>
      <c r="F16" s="56">
        <f>1-D16/E16</f>
        <v>0.33333333333333337</v>
      </c>
      <c r="G16" s="68">
        <v>990</v>
      </c>
      <c r="H16" s="68">
        <v>23465</v>
      </c>
      <c r="I16" s="69">
        <f>1-G16/H16</f>
        <v>0.9578095035158747</v>
      </c>
      <c r="J16" s="54">
        <v>0</v>
      </c>
      <c r="K16" s="55">
        <v>6</v>
      </c>
      <c r="L16" s="18">
        <f>1-J16/K16</f>
        <v>1</v>
      </c>
      <c r="M16" s="85">
        <v>6789</v>
      </c>
      <c r="N16" s="81">
        <v>13137</v>
      </c>
      <c r="O16" s="77">
        <f>M16/N16</f>
        <v>0.5167846540306006</v>
      </c>
      <c r="P16" s="112" t="s">
        <v>12</v>
      </c>
      <c r="Q16" s="113" t="s">
        <v>12</v>
      </c>
      <c r="R16" s="114" t="s">
        <v>12</v>
      </c>
      <c r="S16" s="113" t="s">
        <v>12</v>
      </c>
      <c r="T16" s="113" t="s">
        <v>12</v>
      </c>
      <c r="U16" s="114" t="s">
        <v>12</v>
      </c>
      <c r="V16" s="26"/>
      <c r="W16" s="32"/>
      <c r="X16" s="39"/>
      <c r="Y16" s="143">
        <v>12</v>
      </c>
      <c r="Z16" s="129">
        <v>9</v>
      </c>
    </row>
    <row r="17" spans="1:26" ht="19.5" customHeight="1">
      <c r="A17" s="1"/>
      <c r="B17" s="133"/>
      <c r="C17" s="131"/>
      <c r="D17" s="57"/>
      <c r="E17" s="58"/>
      <c r="F17" s="59">
        <f>F16</f>
        <v>0.33333333333333337</v>
      </c>
      <c r="G17" s="70"/>
      <c r="H17" s="70"/>
      <c r="I17" s="71">
        <f>I16</f>
        <v>0.9578095035158747</v>
      </c>
      <c r="J17" s="57"/>
      <c r="K17" s="58"/>
      <c r="L17" s="14">
        <v>1</v>
      </c>
      <c r="M17" s="86"/>
      <c r="N17" s="83"/>
      <c r="O17" s="59">
        <f>O16</f>
        <v>0.5167846540306006</v>
      </c>
      <c r="P17" s="115"/>
      <c r="Q17" s="116"/>
      <c r="R17" s="117" t="s">
        <v>12</v>
      </c>
      <c r="S17" s="116"/>
      <c r="T17" s="116"/>
      <c r="U17" s="117" t="s">
        <v>12</v>
      </c>
      <c r="V17" s="27">
        <v>4</v>
      </c>
      <c r="W17" s="33">
        <f>O17+F17+I17+L17</f>
        <v>2.8079274908798086</v>
      </c>
      <c r="X17" s="38">
        <f>W17/V17</f>
        <v>0.7019818727199522</v>
      </c>
      <c r="Y17" s="144"/>
      <c r="Z17" s="130"/>
    </row>
    <row r="18" spans="1:26" ht="19.5" customHeight="1">
      <c r="A18" s="1">
        <v>806</v>
      </c>
      <c r="B18" s="132">
        <v>806</v>
      </c>
      <c r="C18" s="131" t="s">
        <v>19</v>
      </c>
      <c r="D18" s="54">
        <v>1</v>
      </c>
      <c r="E18" s="55">
        <v>6</v>
      </c>
      <c r="F18" s="56">
        <f>1-D18/E18</f>
        <v>0.8333333333333334</v>
      </c>
      <c r="G18" s="68">
        <v>0</v>
      </c>
      <c r="H18" s="68">
        <v>17613</v>
      </c>
      <c r="I18" s="69">
        <f>1-G18/H18</f>
        <v>1</v>
      </c>
      <c r="J18" s="54">
        <v>0</v>
      </c>
      <c r="K18" s="55">
        <v>6</v>
      </c>
      <c r="L18" s="18">
        <f>1-J18/K18</f>
        <v>1</v>
      </c>
      <c r="M18" s="82">
        <v>3107</v>
      </c>
      <c r="N18" s="81">
        <v>9042</v>
      </c>
      <c r="O18" s="53">
        <f>M18/N18</f>
        <v>0.34361866843618666</v>
      </c>
      <c r="P18" s="112" t="s">
        <v>12</v>
      </c>
      <c r="Q18" s="113" t="s">
        <v>12</v>
      </c>
      <c r="R18" s="118" t="s">
        <v>12</v>
      </c>
      <c r="S18" s="113" t="s">
        <v>12</v>
      </c>
      <c r="T18" s="113" t="s">
        <v>12</v>
      </c>
      <c r="U18" s="114" t="s">
        <v>12</v>
      </c>
      <c r="V18" s="26"/>
      <c r="W18" s="32"/>
      <c r="X18" s="39"/>
      <c r="Y18" s="143">
        <v>11</v>
      </c>
      <c r="Z18" s="129">
        <v>12</v>
      </c>
    </row>
    <row r="19" spans="1:26" ht="19.5" customHeight="1">
      <c r="A19" s="1"/>
      <c r="B19" s="133"/>
      <c r="C19" s="131"/>
      <c r="D19" s="57"/>
      <c r="E19" s="58"/>
      <c r="F19" s="59">
        <f>F18</f>
        <v>0.8333333333333334</v>
      </c>
      <c r="G19" s="70"/>
      <c r="H19" s="70"/>
      <c r="I19" s="71">
        <f>I18</f>
        <v>1</v>
      </c>
      <c r="J19" s="57"/>
      <c r="K19" s="58"/>
      <c r="L19" s="14">
        <v>1</v>
      </c>
      <c r="M19" s="84"/>
      <c r="N19" s="83"/>
      <c r="O19" s="80">
        <f>O18</f>
        <v>0.34361866843618666</v>
      </c>
      <c r="P19" s="115"/>
      <c r="Q19" s="116"/>
      <c r="R19" s="120" t="s">
        <v>12</v>
      </c>
      <c r="S19" s="116"/>
      <c r="T19" s="116"/>
      <c r="U19" s="117" t="s">
        <v>12</v>
      </c>
      <c r="V19" s="27">
        <v>4</v>
      </c>
      <c r="W19" s="33">
        <f>O19+F19+I19+L19</f>
        <v>3.17695200176952</v>
      </c>
      <c r="X19" s="38">
        <f>W19/V19</f>
        <v>0.79423800044238</v>
      </c>
      <c r="Y19" s="144"/>
      <c r="Z19" s="130"/>
    </row>
    <row r="20" spans="1:26" ht="19.5" customHeight="1">
      <c r="A20" s="1">
        <v>807</v>
      </c>
      <c r="B20" s="132">
        <v>807</v>
      </c>
      <c r="C20" s="131" t="s">
        <v>20</v>
      </c>
      <c r="D20" s="51">
        <v>1</v>
      </c>
      <c r="E20" s="52">
        <v>6</v>
      </c>
      <c r="F20" s="53">
        <f>1-D20/E20</f>
        <v>0.8333333333333334</v>
      </c>
      <c r="G20" s="68">
        <v>258</v>
      </c>
      <c r="H20" s="68">
        <v>15661</v>
      </c>
      <c r="I20" s="69">
        <f>1-G20/H20</f>
        <v>0.9835259561969223</v>
      </c>
      <c r="J20" s="51">
        <v>0</v>
      </c>
      <c r="K20" s="52">
        <v>6</v>
      </c>
      <c r="L20" s="12">
        <f>1-J20/K20</f>
        <v>1</v>
      </c>
      <c r="M20" s="82">
        <v>5131</v>
      </c>
      <c r="N20" s="81">
        <v>8007</v>
      </c>
      <c r="O20" s="53">
        <f>M20/N20</f>
        <v>0.6408142874984388</v>
      </c>
      <c r="P20" s="112" t="s">
        <v>12</v>
      </c>
      <c r="Q20" s="113" t="s">
        <v>12</v>
      </c>
      <c r="R20" s="114" t="s">
        <v>12</v>
      </c>
      <c r="S20" s="113" t="s">
        <v>12</v>
      </c>
      <c r="T20" s="113" t="s">
        <v>12</v>
      </c>
      <c r="U20" s="114" t="s">
        <v>12</v>
      </c>
      <c r="V20" s="26"/>
      <c r="W20" s="32"/>
      <c r="X20" s="39"/>
      <c r="Y20" s="143">
        <v>6</v>
      </c>
      <c r="Z20" s="129">
        <v>11</v>
      </c>
    </row>
    <row r="21" spans="1:26" ht="19.5" customHeight="1">
      <c r="A21" s="1"/>
      <c r="B21" s="133"/>
      <c r="C21" s="131"/>
      <c r="D21" s="48"/>
      <c r="E21" s="49"/>
      <c r="F21" s="50">
        <f>F20</f>
        <v>0.8333333333333334</v>
      </c>
      <c r="G21" s="70"/>
      <c r="H21" s="70"/>
      <c r="I21" s="71">
        <f>I20</f>
        <v>0.9835259561969223</v>
      </c>
      <c r="J21" s="48"/>
      <c r="K21" s="49"/>
      <c r="L21" s="17">
        <v>1</v>
      </c>
      <c r="M21" s="84"/>
      <c r="N21" s="83"/>
      <c r="O21" s="80">
        <f>O20</f>
        <v>0.6408142874984388</v>
      </c>
      <c r="P21" s="115"/>
      <c r="Q21" s="116"/>
      <c r="R21" s="117" t="s">
        <v>12</v>
      </c>
      <c r="S21" s="116"/>
      <c r="T21" s="116"/>
      <c r="U21" s="117" t="s">
        <v>12</v>
      </c>
      <c r="V21" s="27">
        <v>4</v>
      </c>
      <c r="W21" s="33">
        <f>O21+F21+I21+L21</f>
        <v>3.4576735770286944</v>
      </c>
      <c r="X21" s="38">
        <f>W21/V21</f>
        <v>0.8644183942571736</v>
      </c>
      <c r="Y21" s="144"/>
      <c r="Z21" s="130"/>
    </row>
    <row r="22" spans="1:26" ht="19.5" customHeight="1">
      <c r="A22" s="1">
        <v>808</v>
      </c>
      <c r="B22" s="132">
        <v>808</v>
      </c>
      <c r="C22" s="131" t="s">
        <v>48</v>
      </c>
      <c r="D22" s="51">
        <v>3</v>
      </c>
      <c r="E22" s="52">
        <v>6</v>
      </c>
      <c r="F22" s="53">
        <f>D22/E22</f>
        <v>0.5</v>
      </c>
      <c r="G22" s="68">
        <v>231</v>
      </c>
      <c r="H22" s="68">
        <v>4807</v>
      </c>
      <c r="I22" s="69">
        <f>1-G22/H22</f>
        <v>0.9519450800915332</v>
      </c>
      <c r="J22" s="51">
        <v>0</v>
      </c>
      <c r="K22" s="52">
        <v>6</v>
      </c>
      <c r="L22" s="12">
        <f>1-J22/K22</f>
        <v>1</v>
      </c>
      <c r="M22" s="82">
        <v>1260</v>
      </c>
      <c r="N22" s="81">
        <v>1657</v>
      </c>
      <c r="O22" s="53">
        <f>M22/N22</f>
        <v>0.7604103802051901</v>
      </c>
      <c r="P22" s="112" t="s">
        <v>12</v>
      </c>
      <c r="Q22" s="113" t="s">
        <v>12</v>
      </c>
      <c r="R22" s="114" t="s">
        <v>12</v>
      </c>
      <c r="S22" s="113" t="s">
        <v>12</v>
      </c>
      <c r="T22" s="113" t="s">
        <v>12</v>
      </c>
      <c r="U22" s="118" t="s">
        <v>12</v>
      </c>
      <c r="V22" s="26"/>
      <c r="W22" s="26"/>
      <c r="X22" s="39"/>
      <c r="Y22" s="143">
        <v>9</v>
      </c>
      <c r="Z22" s="129">
        <v>7</v>
      </c>
    </row>
    <row r="23" spans="1:26" ht="19.5" customHeight="1">
      <c r="A23" s="1"/>
      <c r="B23" s="133"/>
      <c r="C23" s="131"/>
      <c r="D23" s="48"/>
      <c r="E23" s="49"/>
      <c r="F23" s="50">
        <f>F22</f>
        <v>0.5</v>
      </c>
      <c r="G23" s="70"/>
      <c r="H23" s="70"/>
      <c r="I23" s="71">
        <f>I22</f>
        <v>0.9519450800915332</v>
      </c>
      <c r="J23" s="48"/>
      <c r="K23" s="49"/>
      <c r="L23" s="17">
        <v>1</v>
      </c>
      <c r="M23" s="84"/>
      <c r="N23" s="83"/>
      <c r="O23" s="80">
        <f>O22</f>
        <v>0.7604103802051901</v>
      </c>
      <c r="P23" s="115"/>
      <c r="Q23" s="116"/>
      <c r="R23" s="117" t="s">
        <v>12</v>
      </c>
      <c r="S23" s="116"/>
      <c r="T23" s="116"/>
      <c r="U23" s="120" t="s">
        <v>12</v>
      </c>
      <c r="V23" s="27">
        <v>4</v>
      </c>
      <c r="W23" s="27">
        <f>O23+F23+I23+L23</f>
        <v>3.2123554602967235</v>
      </c>
      <c r="X23" s="38">
        <f>W23/V23</f>
        <v>0.8030888650741809</v>
      </c>
      <c r="Y23" s="144"/>
      <c r="Z23" s="130"/>
    </row>
    <row r="24" spans="1:26" ht="19.5" customHeight="1">
      <c r="A24" s="8">
        <v>809</v>
      </c>
      <c r="B24" s="139">
        <v>809</v>
      </c>
      <c r="C24" s="138" t="s">
        <v>1</v>
      </c>
      <c r="D24" s="51">
        <v>0</v>
      </c>
      <c r="E24" s="52">
        <v>6</v>
      </c>
      <c r="F24" s="53">
        <f>1-D24/E24</f>
        <v>1</v>
      </c>
      <c r="G24" s="68">
        <v>0</v>
      </c>
      <c r="H24" s="68">
        <v>110862</v>
      </c>
      <c r="I24" s="69">
        <f>1-G24/H24</f>
        <v>1</v>
      </c>
      <c r="J24" s="51">
        <v>3</v>
      </c>
      <c r="K24" s="52">
        <v>6</v>
      </c>
      <c r="L24" s="15">
        <f>1-J24/K24</f>
        <v>0.5</v>
      </c>
      <c r="M24" s="82">
        <v>23228</v>
      </c>
      <c r="N24" s="81">
        <v>23698</v>
      </c>
      <c r="O24" s="53">
        <f>M24/N24</f>
        <v>0.9801671027090894</v>
      </c>
      <c r="P24" s="121">
        <v>0</v>
      </c>
      <c r="Q24" s="113">
        <v>0</v>
      </c>
      <c r="R24" s="122">
        <v>0</v>
      </c>
      <c r="S24" s="108">
        <v>0</v>
      </c>
      <c r="T24" s="106">
        <v>0</v>
      </c>
      <c r="U24" s="107">
        <v>1</v>
      </c>
      <c r="V24" s="26"/>
      <c r="W24" s="32"/>
      <c r="X24" s="39"/>
      <c r="Y24" s="143">
        <v>4</v>
      </c>
      <c r="Z24" s="129">
        <v>13</v>
      </c>
    </row>
    <row r="25" spans="1:26" ht="19.5" customHeight="1">
      <c r="A25" s="8"/>
      <c r="B25" s="140"/>
      <c r="C25" s="138"/>
      <c r="D25" s="48"/>
      <c r="E25" s="49"/>
      <c r="F25" s="50">
        <v>1</v>
      </c>
      <c r="G25" s="70"/>
      <c r="H25" s="70"/>
      <c r="I25" s="71">
        <f>I24</f>
        <v>1</v>
      </c>
      <c r="J25" s="48"/>
      <c r="K25" s="49"/>
      <c r="L25" s="19">
        <f>L24</f>
        <v>0.5</v>
      </c>
      <c r="M25" s="84"/>
      <c r="N25" s="83"/>
      <c r="O25" s="80">
        <f>O24</f>
        <v>0.9801671027090894</v>
      </c>
      <c r="P25" s="123"/>
      <c r="Q25" s="116"/>
      <c r="R25" s="124">
        <v>1</v>
      </c>
      <c r="S25" s="110"/>
      <c r="T25" s="110"/>
      <c r="U25" s="111">
        <v>1</v>
      </c>
      <c r="V25" s="27">
        <v>6</v>
      </c>
      <c r="W25" s="33">
        <f>O25+R25+F25+I25+L25+U25</f>
        <v>5.480167102709089</v>
      </c>
      <c r="X25" s="38">
        <f>W25/V25</f>
        <v>0.9133611837848482</v>
      </c>
      <c r="Y25" s="144"/>
      <c r="Z25" s="130"/>
    </row>
    <row r="26" spans="1:26" ht="19.5" customHeight="1">
      <c r="A26" s="1">
        <v>810</v>
      </c>
      <c r="B26" s="132">
        <v>810</v>
      </c>
      <c r="C26" s="131" t="s">
        <v>2</v>
      </c>
      <c r="D26" s="54">
        <v>23</v>
      </c>
      <c r="E26" s="55">
        <v>6</v>
      </c>
      <c r="F26" s="56">
        <f>1-D26/E26</f>
        <v>-2.8333333333333335</v>
      </c>
      <c r="G26" s="68">
        <v>204534</v>
      </c>
      <c r="H26" s="68">
        <v>3151534</v>
      </c>
      <c r="I26" s="69">
        <f>1-G26/H26</f>
        <v>0.9351001766124053</v>
      </c>
      <c r="J26" s="54">
        <v>0</v>
      </c>
      <c r="K26" s="55">
        <v>6</v>
      </c>
      <c r="L26" s="18">
        <f>1-J26/K26</f>
        <v>1</v>
      </c>
      <c r="M26" s="82">
        <v>978159</v>
      </c>
      <c r="N26" s="81">
        <v>1407084</v>
      </c>
      <c r="O26" s="77">
        <f>M26/N26</f>
        <v>0.6951674526893917</v>
      </c>
      <c r="P26" s="121">
        <v>396669</v>
      </c>
      <c r="Q26" s="113">
        <v>668512</v>
      </c>
      <c r="R26" s="122">
        <f>1-P26/Q26</f>
        <v>0.4066389234598631</v>
      </c>
      <c r="S26" s="108">
        <v>0</v>
      </c>
      <c r="T26" s="106">
        <v>0</v>
      </c>
      <c r="U26" s="107">
        <v>1</v>
      </c>
      <c r="V26" s="26"/>
      <c r="W26" s="32"/>
      <c r="X26" s="39"/>
      <c r="Y26" s="143">
        <v>17</v>
      </c>
      <c r="Z26" s="129">
        <v>18</v>
      </c>
    </row>
    <row r="27" spans="1:26" ht="19.5" customHeight="1">
      <c r="A27" s="1"/>
      <c r="B27" s="133"/>
      <c r="C27" s="131"/>
      <c r="D27" s="57"/>
      <c r="E27" s="58"/>
      <c r="F27" s="59">
        <v>0</v>
      </c>
      <c r="G27" s="70"/>
      <c r="H27" s="70"/>
      <c r="I27" s="71">
        <f>I26</f>
        <v>0.9351001766124053</v>
      </c>
      <c r="J27" s="57"/>
      <c r="K27" s="58"/>
      <c r="L27" s="14">
        <v>1</v>
      </c>
      <c r="M27" s="84"/>
      <c r="N27" s="83"/>
      <c r="O27" s="59">
        <f>O26</f>
        <v>0.6951674526893917</v>
      </c>
      <c r="P27" s="123"/>
      <c r="Q27" s="116"/>
      <c r="R27" s="124">
        <v>0</v>
      </c>
      <c r="S27" s="110"/>
      <c r="T27" s="110"/>
      <c r="U27" s="111">
        <v>1</v>
      </c>
      <c r="V27" s="27">
        <v>6</v>
      </c>
      <c r="W27" s="33">
        <f>O27+R27+F27+I27+L27+U27</f>
        <v>3.6302676293017972</v>
      </c>
      <c r="X27" s="38">
        <f>W27/V27</f>
        <v>0.6050446048836329</v>
      </c>
      <c r="Y27" s="144"/>
      <c r="Z27" s="130"/>
    </row>
    <row r="28" spans="1:26" ht="19.5" customHeight="1">
      <c r="A28" s="1">
        <v>812</v>
      </c>
      <c r="B28" s="132">
        <v>812</v>
      </c>
      <c r="C28" s="131" t="s">
        <v>3</v>
      </c>
      <c r="D28" s="51">
        <v>0</v>
      </c>
      <c r="E28" s="52">
        <v>6</v>
      </c>
      <c r="F28" s="53">
        <f>1-D28/E28</f>
        <v>1</v>
      </c>
      <c r="G28" s="68">
        <v>0</v>
      </c>
      <c r="H28" s="68">
        <v>35300</v>
      </c>
      <c r="I28" s="69">
        <f>1-G28/H28</f>
        <v>1</v>
      </c>
      <c r="J28" s="51">
        <v>0</v>
      </c>
      <c r="K28" s="52">
        <v>6</v>
      </c>
      <c r="L28" s="12">
        <f>1-J28/K28</f>
        <v>1</v>
      </c>
      <c r="M28" s="82">
        <v>13587</v>
      </c>
      <c r="N28" s="81">
        <v>17231</v>
      </c>
      <c r="O28" s="53">
        <f>M28/N28</f>
        <v>0.7885206894550519</v>
      </c>
      <c r="P28" s="112" t="s">
        <v>12</v>
      </c>
      <c r="Q28" s="113" t="s">
        <v>12</v>
      </c>
      <c r="R28" s="118" t="s">
        <v>12</v>
      </c>
      <c r="S28" s="113" t="s">
        <v>12</v>
      </c>
      <c r="T28" s="113" t="s">
        <v>12</v>
      </c>
      <c r="U28" s="118" t="s">
        <v>12</v>
      </c>
      <c r="V28" s="26"/>
      <c r="W28" s="32"/>
      <c r="X28" s="39"/>
      <c r="Y28" s="143">
        <v>1</v>
      </c>
      <c r="Z28" s="129">
        <v>6</v>
      </c>
    </row>
    <row r="29" spans="1:26" ht="19.5" customHeight="1">
      <c r="A29" s="1"/>
      <c r="B29" s="133"/>
      <c r="C29" s="131"/>
      <c r="D29" s="48"/>
      <c r="E29" s="49"/>
      <c r="F29" s="50">
        <v>1</v>
      </c>
      <c r="G29" s="70"/>
      <c r="H29" s="70"/>
      <c r="I29" s="71">
        <f>I28</f>
        <v>1</v>
      </c>
      <c r="J29" s="48"/>
      <c r="K29" s="49"/>
      <c r="L29" s="17">
        <v>1</v>
      </c>
      <c r="M29" s="84"/>
      <c r="N29" s="83"/>
      <c r="O29" s="80">
        <f>O28</f>
        <v>0.7885206894550519</v>
      </c>
      <c r="P29" s="115"/>
      <c r="Q29" s="116"/>
      <c r="R29" s="120" t="s">
        <v>12</v>
      </c>
      <c r="S29" s="116"/>
      <c r="T29" s="116"/>
      <c r="U29" s="120" t="s">
        <v>12</v>
      </c>
      <c r="V29" s="27">
        <v>4</v>
      </c>
      <c r="W29" s="33">
        <f>O29+F29+I29+L29</f>
        <v>3.788520689455052</v>
      </c>
      <c r="X29" s="38">
        <f>W29/V29</f>
        <v>0.947130172363763</v>
      </c>
      <c r="Y29" s="144"/>
      <c r="Z29" s="130"/>
    </row>
    <row r="30" spans="1:26" ht="19.5" customHeight="1">
      <c r="A30" s="1">
        <v>813</v>
      </c>
      <c r="B30" s="132">
        <v>813</v>
      </c>
      <c r="C30" s="131" t="s">
        <v>4</v>
      </c>
      <c r="D30" s="54">
        <v>1</v>
      </c>
      <c r="E30" s="55">
        <v>6</v>
      </c>
      <c r="F30" s="56">
        <f>1-D30/E30</f>
        <v>0.8333333333333334</v>
      </c>
      <c r="G30" s="68">
        <v>3</v>
      </c>
      <c r="H30" s="68">
        <v>37422</v>
      </c>
      <c r="I30" s="69">
        <f>1-G30/H30</f>
        <v>0.9999198332531666</v>
      </c>
      <c r="J30" s="54">
        <v>1</v>
      </c>
      <c r="K30" s="55">
        <v>6</v>
      </c>
      <c r="L30" s="18">
        <f>1-J30/K30</f>
        <v>0.8333333333333334</v>
      </c>
      <c r="M30" s="82">
        <v>14677</v>
      </c>
      <c r="N30" s="81">
        <v>16201</v>
      </c>
      <c r="O30" s="53">
        <f>M30/N30</f>
        <v>0.9059317326090982</v>
      </c>
      <c r="P30" s="112">
        <v>208118</v>
      </c>
      <c r="Q30" s="113">
        <v>202154</v>
      </c>
      <c r="R30" s="114">
        <f>P30/Q30-1</f>
        <v>0.02950226065276973</v>
      </c>
      <c r="S30" s="108">
        <v>203</v>
      </c>
      <c r="T30" s="106">
        <v>208118</v>
      </c>
      <c r="U30" s="107">
        <f>1-S30/T30</f>
        <v>0.9990245918181032</v>
      </c>
      <c r="V30" s="26"/>
      <c r="W30" s="32"/>
      <c r="X30" s="39"/>
      <c r="Y30" s="143">
        <v>3</v>
      </c>
      <c r="Z30" s="129">
        <v>4</v>
      </c>
    </row>
    <row r="31" spans="1:26" ht="19.5" customHeight="1">
      <c r="A31" s="1"/>
      <c r="B31" s="133"/>
      <c r="C31" s="131"/>
      <c r="D31" s="57"/>
      <c r="E31" s="58"/>
      <c r="F31" s="59">
        <f>F30</f>
        <v>0.8333333333333334</v>
      </c>
      <c r="G31" s="70"/>
      <c r="H31" s="70"/>
      <c r="I31" s="71">
        <f>I30</f>
        <v>0.9999198332531666</v>
      </c>
      <c r="J31" s="57"/>
      <c r="K31" s="58"/>
      <c r="L31" s="14">
        <f>L30</f>
        <v>0.8333333333333334</v>
      </c>
      <c r="M31" s="84"/>
      <c r="N31" s="83"/>
      <c r="O31" s="80">
        <f>O30</f>
        <v>0.9059317326090982</v>
      </c>
      <c r="P31" s="115"/>
      <c r="Q31" s="116"/>
      <c r="R31" s="117">
        <v>1</v>
      </c>
      <c r="S31" s="110"/>
      <c r="T31" s="110"/>
      <c r="U31" s="111">
        <v>0.99</v>
      </c>
      <c r="V31" s="27">
        <v>6</v>
      </c>
      <c r="W31" s="33">
        <f aca="true" t="shared" si="0" ref="W31:W39">O31+R31+F31+I31+L31+U31</f>
        <v>5.562518232528932</v>
      </c>
      <c r="X31" s="38">
        <f>W31/V31</f>
        <v>0.9270863720881554</v>
      </c>
      <c r="Y31" s="144"/>
      <c r="Z31" s="130"/>
    </row>
    <row r="32" spans="1:26" ht="19.5" customHeight="1">
      <c r="A32" s="1">
        <v>815</v>
      </c>
      <c r="B32" s="132">
        <v>815</v>
      </c>
      <c r="C32" s="131" t="s">
        <v>5</v>
      </c>
      <c r="D32" s="51">
        <v>12</v>
      </c>
      <c r="E32" s="52">
        <v>6</v>
      </c>
      <c r="F32" s="53">
        <f>1-D32/E32</f>
        <v>-1</v>
      </c>
      <c r="G32" s="68">
        <v>28447</v>
      </c>
      <c r="H32" s="68">
        <v>3070770</v>
      </c>
      <c r="I32" s="69">
        <f>1-G32/H32</f>
        <v>0.9907361997153808</v>
      </c>
      <c r="J32" s="51">
        <v>5</v>
      </c>
      <c r="K32" s="91">
        <v>6</v>
      </c>
      <c r="L32" s="13">
        <f>1-J32/K32</f>
        <v>0.16666666666666663</v>
      </c>
      <c r="M32" s="82">
        <v>1618317</v>
      </c>
      <c r="N32" s="81">
        <v>1724084</v>
      </c>
      <c r="O32" s="53">
        <f>M32/N32</f>
        <v>0.9386532210727552</v>
      </c>
      <c r="P32" s="112">
        <v>904980</v>
      </c>
      <c r="Q32" s="113">
        <v>896452</v>
      </c>
      <c r="R32" s="114">
        <f>P32/Q32-1</f>
        <v>0.0095130581447751</v>
      </c>
      <c r="S32" s="108">
        <v>0</v>
      </c>
      <c r="T32" s="106">
        <v>0</v>
      </c>
      <c r="U32" s="107">
        <v>1</v>
      </c>
      <c r="V32" s="26"/>
      <c r="W32" s="32"/>
      <c r="X32" s="39"/>
      <c r="Y32" s="143">
        <v>13</v>
      </c>
      <c r="Z32" s="129">
        <v>19</v>
      </c>
    </row>
    <row r="33" spans="1:26" ht="19.5" customHeight="1">
      <c r="A33" s="1"/>
      <c r="B33" s="133"/>
      <c r="C33" s="131"/>
      <c r="D33" s="48"/>
      <c r="E33" s="49"/>
      <c r="F33" s="50">
        <v>0</v>
      </c>
      <c r="G33" s="70"/>
      <c r="H33" s="70"/>
      <c r="I33" s="71">
        <f>I32</f>
        <v>0.9907361997153808</v>
      </c>
      <c r="J33" s="48"/>
      <c r="K33" s="92"/>
      <c r="L33" s="17">
        <f>L32</f>
        <v>0.16666666666666663</v>
      </c>
      <c r="M33" s="84"/>
      <c r="N33" s="83"/>
      <c r="O33" s="80">
        <f>O32</f>
        <v>0.9386532210727552</v>
      </c>
      <c r="P33" s="115"/>
      <c r="Q33" s="116"/>
      <c r="R33" s="117">
        <v>1</v>
      </c>
      <c r="S33" s="110"/>
      <c r="T33" s="110"/>
      <c r="U33" s="111">
        <v>1</v>
      </c>
      <c r="V33" s="27">
        <v>6</v>
      </c>
      <c r="W33" s="33">
        <f t="shared" si="0"/>
        <v>4.096056087454802</v>
      </c>
      <c r="X33" s="38">
        <f>W33/V33</f>
        <v>0.6826760145758004</v>
      </c>
      <c r="Y33" s="144"/>
      <c r="Z33" s="130"/>
    </row>
    <row r="34" spans="1:26" ht="19.5" customHeight="1">
      <c r="A34" s="1">
        <v>816</v>
      </c>
      <c r="B34" s="132">
        <v>816</v>
      </c>
      <c r="C34" s="131" t="s">
        <v>6</v>
      </c>
      <c r="D34" s="51">
        <v>12</v>
      </c>
      <c r="E34" s="52">
        <v>6</v>
      </c>
      <c r="F34" s="53">
        <f>1-D34/E34</f>
        <v>-1</v>
      </c>
      <c r="G34" s="68">
        <v>25192</v>
      </c>
      <c r="H34" s="68">
        <v>298222</v>
      </c>
      <c r="I34" s="69">
        <f>1-G34/H34</f>
        <v>0.9155260175305645</v>
      </c>
      <c r="J34" s="51">
        <v>2</v>
      </c>
      <c r="K34" s="93">
        <v>6</v>
      </c>
      <c r="L34" s="12">
        <f>1-J34/K34</f>
        <v>0.6666666666666667</v>
      </c>
      <c r="M34" s="85">
        <v>125085</v>
      </c>
      <c r="N34" s="81">
        <v>138656</v>
      </c>
      <c r="O34" s="53">
        <f>M34/N34</f>
        <v>0.9021246826678976</v>
      </c>
      <c r="P34" s="112">
        <v>88785</v>
      </c>
      <c r="Q34" s="113">
        <v>54936</v>
      </c>
      <c r="R34" s="114">
        <f>P34/Q34-1</f>
        <v>0.6161533420707732</v>
      </c>
      <c r="S34" s="108">
        <v>0</v>
      </c>
      <c r="T34" s="106">
        <v>0</v>
      </c>
      <c r="U34" s="107">
        <v>1</v>
      </c>
      <c r="V34" s="26"/>
      <c r="W34" s="32"/>
      <c r="X34" s="39"/>
      <c r="Y34" s="143">
        <v>18</v>
      </c>
      <c r="Z34" s="129">
        <v>17</v>
      </c>
    </row>
    <row r="35" spans="1:26" ht="19.5" customHeight="1">
      <c r="A35" s="1"/>
      <c r="B35" s="133"/>
      <c r="C35" s="131"/>
      <c r="D35" s="48"/>
      <c r="E35" s="49"/>
      <c r="F35" s="50">
        <v>0</v>
      </c>
      <c r="G35" s="70"/>
      <c r="H35" s="70"/>
      <c r="I35" s="71">
        <f>I34</f>
        <v>0.9155260175305645</v>
      </c>
      <c r="J35" s="48"/>
      <c r="K35" s="92"/>
      <c r="L35" s="17">
        <f>L34</f>
        <v>0.6666666666666667</v>
      </c>
      <c r="M35" s="86"/>
      <c r="N35" s="83"/>
      <c r="O35" s="80">
        <f>O34</f>
        <v>0.9021246826678976</v>
      </c>
      <c r="P35" s="115"/>
      <c r="Q35" s="116"/>
      <c r="R35" s="117">
        <v>0</v>
      </c>
      <c r="S35" s="110"/>
      <c r="T35" s="110"/>
      <c r="U35" s="111">
        <v>1</v>
      </c>
      <c r="V35" s="27">
        <v>6</v>
      </c>
      <c r="W35" s="33">
        <f t="shared" si="0"/>
        <v>3.484317366865129</v>
      </c>
      <c r="X35" s="38">
        <f>W35/V35</f>
        <v>0.5807195611441881</v>
      </c>
      <c r="Y35" s="144"/>
      <c r="Z35" s="130"/>
    </row>
    <row r="36" spans="1:26" ht="19.5" customHeight="1">
      <c r="A36" s="1">
        <v>817</v>
      </c>
      <c r="B36" s="132">
        <v>817</v>
      </c>
      <c r="C36" s="131" t="s">
        <v>7</v>
      </c>
      <c r="D36" s="54">
        <v>7</v>
      </c>
      <c r="E36" s="55">
        <v>6</v>
      </c>
      <c r="F36" s="56">
        <f>1-D36/E36</f>
        <v>-0.16666666666666674</v>
      </c>
      <c r="G36" s="68">
        <v>2452</v>
      </c>
      <c r="H36" s="68">
        <v>283625</v>
      </c>
      <c r="I36" s="69">
        <f>1-G36/H36</f>
        <v>0.9913547818422213</v>
      </c>
      <c r="J36" s="54">
        <v>0</v>
      </c>
      <c r="K36" s="94">
        <v>6</v>
      </c>
      <c r="L36" s="18">
        <f>1-J36/K36</f>
        <v>1</v>
      </c>
      <c r="M36" s="85">
        <v>150955</v>
      </c>
      <c r="N36" s="81">
        <v>156924</v>
      </c>
      <c r="O36" s="77">
        <f>M36/N36</f>
        <v>0.9619624786520864</v>
      </c>
      <c r="P36" s="112">
        <v>574</v>
      </c>
      <c r="Q36" s="113">
        <v>10259</v>
      </c>
      <c r="R36" s="114">
        <f>1-P36/Q36</f>
        <v>0.9440491275952821</v>
      </c>
      <c r="S36" s="108">
        <v>0</v>
      </c>
      <c r="T36" s="106">
        <v>0</v>
      </c>
      <c r="U36" s="107">
        <v>1</v>
      </c>
      <c r="V36" s="26"/>
      <c r="W36" s="32"/>
      <c r="X36" s="39"/>
      <c r="Y36" s="143">
        <v>14</v>
      </c>
      <c r="Z36" s="129">
        <v>5</v>
      </c>
    </row>
    <row r="37" spans="1:26" ht="19.5" customHeight="1">
      <c r="A37" s="1"/>
      <c r="B37" s="133"/>
      <c r="C37" s="131"/>
      <c r="D37" s="57"/>
      <c r="E37" s="58"/>
      <c r="F37" s="59">
        <v>0</v>
      </c>
      <c r="G37" s="70"/>
      <c r="H37" s="70"/>
      <c r="I37" s="71">
        <f>I36</f>
        <v>0.9913547818422213</v>
      </c>
      <c r="J37" s="57"/>
      <c r="K37" s="95"/>
      <c r="L37" s="14">
        <v>1</v>
      </c>
      <c r="M37" s="86"/>
      <c r="N37" s="83"/>
      <c r="O37" s="59">
        <f>O36</f>
        <v>0.9619624786520864</v>
      </c>
      <c r="P37" s="115"/>
      <c r="Q37" s="116"/>
      <c r="R37" s="117">
        <v>0</v>
      </c>
      <c r="S37" s="110"/>
      <c r="T37" s="110"/>
      <c r="U37" s="111">
        <v>1</v>
      </c>
      <c r="V37" s="27">
        <v>6</v>
      </c>
      <c r="W37" s="33">
        <f t="shared" si="0"/>
        <v>3.9533172604943077</v>
      </c>
      <c r="X37" s="38">
        <f>W37/V37</f>
        <v>0.6588862100823846</v>
      </c>
      <c r="Y37" s="144"/>
      <c r="Z37" s="130"/>
    </row>
    <row r="38" spans="1:26" ht="19.5" customHeight="1">
      <c r="A38" s="1">
        <v>818</v>
      </c>
      <c r="B38" s="132">
        <v>818</v>
      </c>
      <c r="C38" s="131" t="s">
        <v>8</v>
      </c>
      <c r="D38" s="54">
        <v>7</v>
      </c>
      <c r="E38" s="55">
        <v>6</v>
      </c>
      <c r="F38" s="56">
        <f>1-D38/E38</f>
        <v>-0.16666666666666674</v>
      </c>
      <c r="G38" s="68">
        <v>2038</v>
      </c>
      <c r="H38" s="68">
        <v>186413</v>
      </c>
      <c r="I38" s="69">
        <f>1-G38/H38</f>
        <v>0.9890672860798335</v>
      </c>
      <c r="J38" s="54">
        <v>1</v>
      </c>
      <c r="K38" s="94">
        <v>6</v>
      </c>
      <c r="L38" s="18">
        <f>1-J38/K38</f>
        <v>0.8333333333333334</v>
      </c>
      <c r="M38" s="82">
        <v>91951</v>
      </c>
      <c r="N38" s="81">
        <v>95362</v>
      </c>
      <c r="O38" s="77">
        <f>M38/N38</f>
        <v>0.9642310354229148</v>
      </c>
      <c r="P38" s="112">
        <v>0</v>
      </c>
      <c r="Q38" s="113">
        <v>1050</v>
      </c>
      <c r="R38" s="114">
        <f>1-P38/Q38</f>
        <v>1</v>
      </c>
      <c r="S38" s="108">
        <v>0</v>
      </c>
      <c r="T38" s="106">
        <v>0</v>
      </c>
      <c r="U38" s="107">
        <v>1</v>
      </c>
      <c r="V38" s="26"/>
      <c r="W38" s="26"/>
      <c r="X38" s="39"/>
      <c r="Y38" s="143">
        <v>15</v>
      </c>
      <c r="Z38" s="129">
        <v>1</v>
      </c>
    </row>
    <row r="39" spans="1:26" ht="19.5" customHeight="1">
      <c r="A39" s="1"/>
      <c r="B39" s="133"/>
      <c r="C39" s="131"/>
      <c r="D39" s="57"/>
      <c r="E39" s="58"/>
      <c r="F39" s="59">
        <v>0</v>
      </c>
      <c r="G39" s="70"/>
      <c r="H39" s="70"/>
      <c r="I39" s="71">
        <f>I38</f>
        <v>0.9890672860798335</v>
      </c>
      <c r="J39" s="57"/>
      <c r="K39" s="95"/>
      <c r="L39" s="14">
        <f>L38</f>
        <v>0.8333333333333334</v>
      </c>
      <c r="M39" s="84"/>
      <c r="N39" s="83"/>
      <c r="O39" s="59">
        <f>O38</f>
        <v>0.9642310354229148</v>
      </c>
      <c r="P39" s="115"/>
      <c r="Q39" s="116"/>
      <c r="R39" s="117">
        <v>0</v>
      </c>
      <c r="S39" s="110"/>
      <c r="T39" s="110"/>
      <c r="U39" s="111">
        <v>1</v>
      </c>
      <c r="V39" s="27">
        <v>6</v>
      </c>
      <c r="W39" s="27">
        <f t="shared" si="0"/>
        <v>3.7866316548360817</v>
      </c>
      <c r="X39" s="38">
        <f>W39/V39</f>
        <v>0.6311052758060136</v>
      </c>
      <c r="Y39" s="144"/>
      <c r="Z39" s="130"/>
    </row>
    <row r="40" spans="1:26" ht="19.5" customHeight="1">
      <c r="A40" s="1">
        <v>819</v>
      </c>
      <c r="B40" s="132">
        <v>819</v>
      </c>
      <c r="C40" s="131" t="s">
        <v>15</v>
      </c>
      <c r="D40" s="54">
        <v>0</v>
      </c>
      <c r="E40" s="55">
        <v>6</v>
      </c>
      <c r="F40" s="56">
        <f>1-D40/E40</f>
        <v>1</v>
      </c>
      <c r="G40" s="68">
        <v>0</v>
      </c>
      <c r="H40" s="68">
        <v>19105</v>
      </c>
      <c r="I40" s="69">
        <f>1-G40/H40</f>
        <v>1</v>
      </c>
      <c r="J40" s="54">
        <v>0</v>
      </c>
      <c r="K40" s="94">
        <v>6</v>
      </c>
      <c r="L40" s="18">
        <f>1-J40/K40</f>
        <v>1</v>
      </c>
      <c r="M40" s="82">
        <v>14001</v>
      </c>
      <c r="N40" s="81">
        <v>17812</v>
      </c>
      <c r="O40" s="77">
        <f>M40/N40</f>
        <v>0.7860431169997755</v>
      </c>
      <c r="P40" s="112" t="s">
        <v>12</v>
      </c>
      <c r="Q40" s="113" t="s">
        <v>12</v>
      </c>
      <c r="R40" s="114" t="s">
        <v>12</v>
      </c>
      <c r="S40" s="113" t="s">
        <v>12</v>
      </c>
      <c r="T40" s="113" t="s">
        <v>12</v>
      </c>
      <c r="U40" s="114" t="s">
        <v>12</v>
      </c>
      <c r="V40" s="26"/>
      <c r="W40" s="32"/>
      <c r="X40" s="39"/>
      <c r="Y40" s="143">
        <v>2</v>
      </c>
      <c r="Z40" s="129">
        <v>3</v>
      </c>
    </row>
    <row r="41" spans="1:26" ht="19.5" customHeight="1">
      <c r="A41" s="1"/>
      <c r="B41" s="133"/>
      <c r="C41" s="131"/>
      <c r="D41" s="57"/>
      <c r="E41" s="58"/>
      <c r="F41" s="59">
        <v>1</v>
      </c>
      <c r="G41" s="70"/>
      <c r="H41" s="70"/>
      <c r="I41" s="71">
        <f>I40</f>
        <v>1</v>
      </c>
      <c r="J41" s="57"/>
      <c r="K41" s="95"/>
      <c r="L41" s="14">
        <v>1</v>
      </c>
      <c r="M41" s="84"/>
      <c r="N41" s="83"/>
      <c r="O41" s="59">
        <f>O40</f>
        <v>0.7860431169997755</v>
      </c>
      <c r="P41" s="115"/>
      <c r="Q41" s="116"/>
      <c r="R41" s="117" t="s">
        <v>12</v>
      </c>
      <c r="S41" s="116"/>
      <c r="T41" s="116"/>
      <c r="U41" s="117" t="s">
        <v>12</v>
      </c>
      <c r="V41" s="27">
        <v>4</v>
      </c>
      <c r="W41" s="33">
        <f>O41+F41+I41+L41</f>
        <v>3.7860431169997755</v>
      </c>
      <c r="X41" s="38">
        <f>W41/V41</f>
        <v>0.9465107792499439</v>
      </c>
      <c r="Y41" s="144"/>
      <c r="Z41" s="130"/>
    </row>
    <row r="42" spans="1:26" ht="19.5" customHeight="1">
      <c r="A42" s="1">
        <v>820</v>
      </c>
      <c r="B42" s="132">
        <v>820</v>
      </c>
      <c r="C42" s="131" t="s">
        <v>16</v>
      </c>
      <c r="D42" s="60">
        <v>2</v>
      </c>
      <c r="E42" s="61">
        <v>6</v>
      </c>
      <c r="F42" s="62">
        <f>1-D42/E42</f>
        <v>0.6666666666666667</v>
      </c>
      <c r="G42" s="68">
        <v>96</v>
      </c>
      <c r="H42" s="68">
        <v>7133</v>
      </c>
      <c r="I42" s="69">
        <f>1-G42/H42</f>
        <v>0.9865414271694939</v>
      </c>
      <c r="J42" s="60">
        <v>0</v>
      </c>
      <c r="K42" s="46">
        <v>6</v>
      </c>
      <c r="L42" s="35">
        <f>1-J42/K42</f>
        <v>1</v>
      </c>
      <c r="M42" s="76">
        <v>3243</v>
      </c>
      <c r="N42" s="87">
        <v>3877</v>
      </c>
      <c r="O42" s="97">
        <f>M42/N42</f>
        <v>0.8364714985813774</v>
      </c>
      <c r="P42" s="125" t="s">
        <v>12</v>
      </c>
      <c r="Q42" s="106" t="s">
        <v>12</v>
      </c>
      <c r="R42" s="126" t="s">
        <v>12</v>
      </c>
      <c r="S42" s="106" t="s">
        <v>12</v>
      </c>
      <c r="T42" s="106" t="s">
        <v>12</v>
      </c>
      <c r="U42" s="126" t="s">
        <v>12</v>
      </c>
      <c r="V42" s="26"/>
      <c r="W42" s="26"/>
      <c r="X42" s="39"/>
      <c r="Y42" s="143">
        <v>5</v>
      </c>
      <c r="Z42" s="129">
        <v>2</v>
      </c>
    </row>
    <row r="43" spans="1:26" ht="19.5" customHeight="1">
      <c r="A43" s="7"/>
      <c r="B43" s="136"/>
      <c r="C43" s="137"/>
      <c r="D43" s="57"/>
      <c r="E43" s="58"/>
      <c r="F43" s="59">
        <f>F42</f>
        <v>0.6666666666666667</v>
      </c>
      <c r="G43" s="70"/>
      <c r="H43" s="70"/>
      <c r="I43" s="71">
        <f>I42</f>
        <v>0.9865414271694939</v>
      </c>
      <c r="J43" s="57"/>
      <c r="K43" s="95"/>
      <c r="L43" s="14">
        <v>1</v>
      </c>
      <c r="M43" s="84"/>
      <c r="N43" s="83"/>
      <c r="O43" s="80">
        <f>O42</f>
        <v>0.8364714985813774</v>
      </c>
      <c r="P43" s="115"/>
      <c r="Q43" s="116"/>
      <c r="R43" s="117" t="s">
        <v>12</v>
      </c>
      <c r="S43" s="116"/>
      <c r="T43" s="116"/>
      <c r="U43" s="117" t="s">
        <v>12</v>
      </c>
      <c r="V43" s="33">
        <v>4</v>
      </c>
      <c r="W43" s="27">
        <f>O43+F43+I43+L43</f>
        <v>3.489679592417538</v>
      </c>
      <c r="X43" s="40">
        <f>W43/V43</f>
        <v>0.8724198981043845</v>
      </c>
      <c r="Y43" s="144"/>
      <c r="Z43" s="130"/>
    </row>
    <row r="44" spans="1:26" s="20" customFormat="1" ht="12.75">
      <c r="A44" s="21"/>
      <c r="B44" s="21"/>
      <c r="C44" s="22"/>
      <c r="D44" s="63"/>
      <c r="E44" s="63"/>
      <c r="F44" s="64"/>
      <c r="G44" s="64"/>
      <c r="H44" s="64"/>
      <c r="I44" s="64"/>
      <c r="J44" s="63"/>
      <c r="K44" s="63"/>
      <c r="L44" s="23"/>
      <c r="M44" s="88"/>
      <c r="N44" s="88"/>
      <c r="O44" s="64"/>
      <c r="P44" s="127"/>
      <c r="Q44" s="127"/>
      <c r="R44" s="128"/>
      <c r="S44" s="128"/>
      <c r="T44" s="128"/>
      <c r="U44" s="128"/>
      <c r="V44" s="24"/>
      <c r="W44" s="24"/>
      <c r="X44" s="23"/>
      <c r="Y44" s="42"/>
      <c r="Z44" s="96"/>
    </row>
    <row r="45" spans="1:26" s="20" customFormat="1" ht="12.75">
      <c r="A45" s="21"/>
      <c r="B45" s="21"/>
      <c r="C45" s="22"/>
      <c r="D45" s="63"/>
      <c r="E45" s="63"/>
      <c r="F45" s="64"/>
      <c r="G45" s="64"/>
      <c r="H45" s="64"/>
      <c r="I45" s="64"/>
      <c r="J45" s="63"/>
      <c r="K45" s="63"/>
      <c r="L45" s="23"/>
      <c r="M45" s="88"/>
      <c r="N45" s="88"/>
      <c r="O45" s="64"/>
      <c r="P45" s="127"/>
      <c r="Q45" s="127"/>
      <c r="R45" s="128"/>
      <c r="S45" s="128"/>
      <c r="T45" s="128"/>
      <c r="U45" s="128"/>
      <c r="V45" s="24"/>
      <c r="W45" s="24"/>
      <c r="X45" s="23"/>
      <c r="Y45" s="42"/>
      <c r="Z45" s="96"/>
    </row>
  </sheetData>
  <sheetProtection/>
  <mergeCells count="96">
    <mergeCell ref="Y40:Y41"/>
    <mergeCell ref="Y42:Y43"/>
    <mergeCell ref="Y20:Y21"/>
    <mergeCell ref="Y22:Y23"/>
    <mergeCell ref="Y24:Y25"/>
    <mergeCell ref="Y26:Y27"/>
    <mergeCell ref="Y28:Y29"/>
    <mergeCell ref="Y30:Y31"/>
    <mergeCell ref="Y32:Y33"/>
    <mergeCell ref="Y38:Y39"/>
    <mergeCell ref="Y36:Y37"/>
    <mergeCell ref="Y34:Y35"/>
    <mergeCell ref="Y12:Y13"/>
    <mergeCell ref="Y14:Y15"/>
    <mergeCell ref="X3:X4"/>
    <mergeCell ref="Y16:Y17"/>
    <mergeCell ref="W3:W4"/>
    <mergeCell ref="S3:U3"/>
    <mergeCell ref="S4:U4"/>
    <mergeCell ref="J3:L3"/>
    <mergeCell ref="B6:B7"/>
    <mergeCell ref="M4:O4"/>
    <mergeCell ref="B4:C4"/>
    <mergeCell ref="M3:O3"/>
    <mergeCell ref="B8:B9"/>
    <mergeCell ref="B10:B11"/>
    <mergeCell ref="B12:B13"/>
    <mergeCell ref="C8:C9"/>
    <mergeCell ref="C10:C11"/>
    <mergeCell ref="C12:C13"/>
    <mergeCell ref="V3:V4"/>
    <mergeCell ref="Y18:Y19"/>
    <mergeCell ref="Y8:Y9"/>
    <mergeCell ref="Y10:Y11"/>
    <mergeCell ref="C1:Y2"/>
    <mergeCell ref="Y6:Y7"/>
    <mergeCell ref="G4:I4"/>
    <mergeCell ref="P4:R4"/>
    <mergeCell ref="G3:I3"/>
    <mergeCell ref="P3:R3"/>
    <mergeCell ref="C6:C7"/>
    <mergeCell ref="D3:F3"/>
    <mergeCell ref="D4:F4"/>
    <mergeCell ref="J4:L4"/>
    <mergeCell ref="B5:C5"/>
    <mergeCell ref="Y3:Y4"/>
    <mergeCell ref="B28:B29"/>
    <mergeCell ref="B30:B31"/>
    <mergeCell ref="B32:B33"/>
    <mergeCell ref="C18:C19"/>
    <mergeCell ref="B18:B19"/>
    <mergeCell ref="B26:B27"/>
    <mergeCell ref="C14:C15"/>
    <mergeCell ref="C16:C17"/>
    <mergeCell ref="B14:B15"/>
    <mergeCell ref="B16:B17"/>
    <mergeCell ref="B20:B21"/>
    <mergeCell ref="B42:B43"/>
    <mergeCell ref="C42:C43"/>
    <mergeCell ref="C20:C21"/>
    <mergeCell ref="C22:C23"/>
    <mergeCell ref="C24:C25"/>
    <mergeCell ref="C26:C27"/>
    <mergeCell ref="C28:C29"/>
    <mergeCell ref="C30:C31"/>
    <mergeCell ref="B22:B23"/>
    <mergeCell ref="B24:B25"/>
    <mergeCell ref="B38:B39"/>
    <mergeCell ref="B40:B41"/>
    <mergeCell ref="C36:C37"/>
    <mergeCell ref="C38:C39"/>
    <mergeCell ref="B34:B35"/>
    <mergeCell ref="C32:C33"/>
    <mergeCell ref="C34:C35"/>
    <mergeCell ref="B36:B37"/>
    <mergeCell ref="C40:C41"/>
    <mergeCell ref="Z3:Z4"/>
    <mergeCell ref="Z6:Z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40:Z41"/>
    <mergeCell ref="Z42:Z43"/>
    <mergeCell ref="Z30:Z31"/>
    <mergeCell ref="Z32:Z33"/>
    <mergeCell ref="Z34:Z35"/>
    <mergeCell ref="Z36:Z37"/>
    <mergeCell ref="Z38:Z39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TomilinaJA</dc:creator>
  <cp:keywords/>
  <dc:description/>
  <cp:lastModifiedBy>Ирина Юрьевна Балякина</cp:lastModifiedBy>
  <cp:lastPrinted>2012-10-22T05:34:29Z</cp:lastPrinted>
  <dcterms:created xsi:type="dcterms:W3CDTF">2012-04-26T06:41:23Z</dcterms:created>
  <dcterms:modified xsi:type="dcterms:W3CDTF">2013-02-22T07:57:16Z</dcterms:modified>
  <cp:category/>
  <cp:version/>
  <cp:contentType/>
  <cp:contentStatus/>
</cp:coreProperties>
</file>