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'Лист1'!$10:$10</definedName>
  </definedNames>
  <calcPr fullCalcOnLoad="1"/>
</workbook>
</file>

<file path=xl/sharedStrings.xml><?xml version="1.0" encoding="utf-8"?>
<sst xmlns="http://schemas.openxmlformats.org/spreadsheetml/2006/main" count="164" uniqueCount="143">
  <si>
    <t>Доходы от сдачи в аренду имущества, находящегося в государственной и муниципальной собственности</t>
  </si>
  <si>
    <t>Источники доходов</t>
  </si>
  <si>
    <t>Код   бюджетной классификации</t>
  </si>
  <si>
    <t xml:space="preserve">НАЛОГИ НА СОВОКУПНЫЙ ДОХОД </t>
  </si>
  <si>
    <t>НАЛОГИ НА ИМУЩЕСТВО</t>
  </si>
  <si>
    <t>Налог на доходы физических лиц</t>
  </si>
  <si>
    <t xml:space="preserve">Единый налог на вмененный доход для отдельных видов деятельности </t>
  </si>
  <si>
    <t>АДМИНИСТРАТИВНЫЕ ПЛАТЕЖИ И СБОРЫ</t>
  </si>
  <si>
    <t>ДОХОДЫ</t>
  </si>
  <si>
    <t xml:space="preserve">НАЛОГИ НА ПРИБЫЛЬ, ДОХОДЫ </t>
  </si>
  <si>
    <t>000 1 00 00000 00 0000 000</t>
  </si>
  <si>
    <t>000 1 01 00000 00 0000 000</t>
  </si>
  <si>
    <t>000 1 01 02000 01 0000 110</t>
  </si>
  <si>
    <t>000 1 05 00000 00 0000 000</t>
  </si>
  <si>
    <t>000 1 06 00000 00 0000 000</t>
  </si>
  <si>
    <t>Земельный налог</t>
  </si>
  <si>
    <t>000 1 11 00000 00 0000 000</t>
  </si>
  <si>
    <t>000 1 11 05000 00 0000 120</t>
  </si>
  <si>
    <t>Платежи от государственных и муниципальных унитарных предприятий</t>
  </si>
  <si>
    <t>000 1 11 07000 00 0000 120</t>
  </si>
  <si>
    <t>ПЛАТЕЖИ ПРИ ПОЛЬЗОВАНИИ ПРИРОДНЫМИ РЕСУРСАМИ</t>
  </si>
  <si>
    <t>Плата за негативное воздействие на окружающую среду</t>
  </si>
  <si>
    <t>000 1 12 00000 00 0000 000</t>
  </si>
  <si>
    <t>000 1 15 00000 00 0000 000</t>
  </si>
  <si>
    <t>ШТРАФЫ, САНКЦИИ, ВОЗМЕЩЕНИЕ УЩЕРБА</t>
  </si>
  <si>
    <t>000 1 16 00000 00 0000 000</t>
  </si>
  <si>
    <t>000 1 08 00000 00 0000 000</t>
  </si>
  <si>
    <t>ДОХОДЫ ОТ ИСПОЛЬЗОВАНИЯ ИМУЩЕСТВА, НАХОДЯЩЕГОСЯ В ГОСУДАРСТВЕННОЙ И МУНИЦИПАЛЬНОЙ СОБСТВЕННОСТИ</t>
  </si>
  <si>
    <t>000 1 12 01000 01 0000 120</t>
  </si>
  <si>
    <t xml:space="preserve">ВСЕГО </t>
  </si>
  <si>
    <t>Налог на имущество организаций</t>
  </si>
  <si>
    <t>000 1 06 02000 02 0000 110</t>
  </si>
  <si>
    <t>Прочие доходы от использования имущества и прав, находящихся в государственной и муниципальной собственности</t>
  </si>
  <si>
    <t>000 1 11 08000 00 0000 120</t>
  </si>
  <si>
    <t>ДОХОДЫ ОТ ПРОДАЖИ МАТЕРИАЛЬНЫХ И НЕМАТЕРИАЛЬНЫХ АКТИВОВ</t>
  </si>
  <si>
    <t>000 1 14 00000 00 0000 000</t>
  </si>
  <si>
    <t>000 1 05 02000 02 0000 110</t>
  </si>
  <si>
    <t>000 1 06 06000 00 0000 110</t>
  </si>
  <si>
    <t>ГОСУДАРСТВЕННАЯ ПОШЛИНА, СБОРЫ</t>
  </si>
  <si>
    <t>000 1 11 05012 04 0000 120</t>
  </si>
  <si>
    <t>Доходы от сдачи в аренду имущества, находящегося  в оперативном управлении  органов управления городских округов и созданных ими учреждений и в хозяйственном ведении муниципальных унитарных предприятий</t>
  </si>
  <si>
    <t>000 1 11 05034 04 0000 120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</si>
  <si>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</si>
  <si>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000 1 11 07014 04 0000 120</t>
  </si>
  <si>
    <t>Доходы от эксплуатации и использования имущества автомобильных дорог, находящихся в собственности городских округов</t>
  </si>
  <si>
    <t>000 1 11 08034 04 0000 120</t>
  </si>
  <si>
    <t>Прочие поступления от использования имущества, находящегося в  собственности городских округов</t>
  </si>
  <si>
    <t>000 1 11 08044 04 0000 120</t>
  </si>
  <si>
    <t>000 1 14 02033 04 0000 410</t>
  </si>
  <si>
    <t>Платежи, взимаемые  организациями городских округов за выполнение определенных функций</t>
  </si>
  <si>
    <t>000 1 15 02040 04 0000 140</t>
  </si>
  <si>
    <t>000 1 06 05000 02 0000 110</t>
  </si>
  <si>
    <t>Доходы бюджетов городских округов от продажи квартир</t>
  </si>
  <si>
    <t>000 1 14 01040 04 0000 410</t>
  </si>
  <si>
    <t>БЕЗВОЗМЕЗДНЫЕ ПОСТУПЛЕНИЯ</t>
  </si>
  <si>
    <t>Субвенции от других бюджетов бюджетной системы Российской Федерации</t>
  </si>
  <si>
    <t>Субсидии от других бюджетов бюджетной системы Российской Федерации</t>
  </si>
  <si>
    <t>000 2 00 00000 00 0000 000</t>
  </si>
  <si>
    <t>000 2 02 02000 00 0000 151</t>
  </si>
  <si>
    <t>000 2 02 04000 00 0000 151</t>
  </si>
  <si>
    <t>городского Совета депутатов</t>
  </si>
  <si>
    <t>к решению Архангельского</t>
  </si>
  <si>
    <t>000 1 06 01020 04 0000 110</t>
  </si>
  <si>
    <t>Налог на игорный бизнес</t>
  </si>
  <si>
    <t>Доходы от реализации иного имущества, находящегося в собственности городских округов (в части реализации основных средств по указанному имуществу)</t>
  </si>
  <si>
    <t>000 2 02 02930 04 0000 151</t>
  </si>
  <si>
    <t>000 2 02 04920 04 0000 151</t>
  </si>
  <si>
    <t>000 2 02 02190 04 0000 151</t>
  </si>
  <si>
    <t>000 2 02 04033 04 0000 151</t>
  </si>
  <si>
    <t>Прочие субвенции, зачисляемые в бюджеты городских округов</t>
  </si>
  <si>
    <t>субвенция на осуществление государственных полномочий по реализации мероприятий, предусмотренных Федеральным законом "О жилищных субсидиях гражданам, выезжающим из районов Крайнего Севера и приравненных к ним местностей"</t>
  </si>
  <si>
    <t>в том числе: субвенция на реализацию основных общеобразовательных программ в общеобразовательных учреждениях</t>
  </si>
  <si>
    <t>субвенция на осуществление государственных полномочий в сфере охраны труда</t>
  </si>
  <si>
    <t>субвенция на осуществление государственных полномочий по созданию и функционированию комиссий по делам несовершеннолетних и защите их прав</t>
  </si>
  <si>
    <t>субвенция на осуществление государственных полномочий по созданию и функционированию административных комиссий</t>
  </si>
  <si>
    <t>субвенция на выполнение функций областного центра</t>
  </si>
  <si>
    <t xml:space="preserve">Субсидии бюджетам городских округов на мероприятия по организации оздоровительной кампании детей </t>
  </si>
  <si>
    <t>Прочие субсидии, зачисляемые в бюджеты городских округов</t>
  </si>
  <si>
    <t>в том числе: субсидия на частичное возмещение расходов по предоставлению мер социальной поддержки отдельным категориям квалифицированных специалистов, работающих и проживающих в сельской местности, рабочих поселках (поселках городского типа)</t>
  </si>
  <si>
    <t>ВОЗВРАТ ОСТАТКОВ СУБСИДИЙ И СУБВЕНЦИЙ ПРОШЛЫХ ЛЕТ</t>
  </si>
  <si>
    <t>000 1 19 00000 00 0000 000</t>
  </si>
  <si>
    <t>ДОХОДЫ ОТ ПРЕДПРИНИМАТЕЛЬСКОЙ И ИНОЙ ПРИНОСЯЩЕЙ ДОХОД ДЕЯТЕЛЬНОСТИ</t>
  </si>
  <si>
    <t>000 3 00 00000 00 0000 000</t>
  </si>
  <si>
    <t>Рыночные продажи товаров и услуг</t>
  </si>
  <si>
    <t>000 3 02 00000 00 0000 000</t>
  </si>
  <si>
    <t>Безвозмездные поступления от предпринимательской и иной приносящей доход деятельности</t>
  </si>
  <si>
    <t>000 3 03 00000 00 0000 000</t>
  </si>
  <si>
    <t xml:space="preserve">Субвенции бюджетам городских округов на обеспечение равной доступности услуг общественного транспорта на территории соответствующего субъекта Российской Федерации для отдельных категорий граждан, оказание мер социальной поддержки которых относится к ведению Российской Федерации </t>
  </si>
  <si>
    <t>000 1 11 05011 01 0000 120</t>
  </si>
  <si>
    <t xml:space="preserve">Арендная плата и поступления от продажи права на заключение договоров аренды за земли до разграничения государственной собственности на землю (за исключением земель, предназначенных для целей жилищного строительства) </t>
  </si>
  <si>
    <t>ЗАДОЛЖЕННОСТЬ И ПЕРЕРАСЧЕТЫ ПО ОТМЕНЕННЫМ НАЛОГАМ, СБОРАМ И ИНЫМ ОБЯЗАТЕЛЬНЫМ ПЛАТЕЖАМ</t>
  </si>
  <si>
    <t>000 1 09 00000 00 0000 000</t>
  </si>
  <si>
    <t>Средства бюджетов городских округов от распоряжения и реализации конфискованного и иного имущества, обращенного в доход государства (в части реализации основных средств по указанному имуществу)</t>
  </si>
  <si>
    <t>000 1 14 03040 04 0000 410</t>
  </si>
  <si>
    <t>Средства бюджетов городских округов от распоряжения и реализации конфискованного и иного имущества, обращенного в доход государства (в части реализации материальных запасов по указанному имуществу)</t>
  </si>
  <si>
    <t>000 1 14 03040 04 0000 440</t>
  </si>
  <si>
    <t>ПРОЧИЕ НЕНАЛОГОВЫЕ ДОХОДЫ</t>
  </si>
  <si>
    <t>000 1 17 00000 00 0000 000</t>
  </si>
  <si>
    <t>Субвенции бюджетам городских округов на осуществление полномочий по подготовке и проведению сельскохозяйственной переписи</t>
  </si>
  <si>
    <t>000 2 02 02093 04 0000 151</t>
  </si>
  <si>
    <t>Субвенции бюджетам городских округов на ежемесячное денежное вознаграждение за классное руководство</t>
  </si>
  <si>
    <t>Средства, получаемые на компенсацию дополнительных расходов, возникающих в результате решений, принятых органами власти другого уровня</t>
  </si>
  <si>
    <t>000 2 02 03000 00 0000 151</t>
  </si>
  <si>
    <t>Средства бюджета городского округа, получаемые по взаимным расчетам, в том числе компенсации дополнительных расходов, возникших в результате решений, принятых органами государственной власти</t>
  </si>
  <si>
    <t>000 2 02 03040 04 0000 151</t>
  </si>
  <si>
    <t>в том числе: средства резервного фонда органов исполнительной власти субъекта Российской Федерации</t>
  </si>
  <si>
    <t>000 2 02 04113 04 0000 151</t>
  </si>
  <si>
    <t>000 2 02 05030 04 0000 151</t>
  </si>
  <si>
    <t>Субсидии бюджетам городских округов на внедрение инновационных образовательных программ в государственных и муниципальных общеобразовательных школах</t>
  </si>
  <si>
    <t>Субвенции бюджетам городских округов на денежные выплаты медицинскому персоналу фельдшерско-акушерских пунктов, врачам, фельдшерам и медицинским сестрам "Скорой медицинской помощи"</t>
  </si>
  <si>
    <t>000 2 02 02422 04 0000 151</t>
  </si>
  <si>
    <t>000 2 02 02332 04 0000 151</t>
  </si>
  <si>
    <t>Налог на имущество физических лиц, взимаемый по ставке, применяемой к объекту налогообложения, расположенному в границах городского округа</t>
  </si>
  <si>
    <t>Арендная плата и поступления от продажи права на заключение договоров аренды за земли, предназначенные для целей жилищного строительства, до разграничения государственной собственности на землю, и расположенные в границах городского округа</t>
  </si>
  <si>
    <t xml:space="preserve">Арендная плата и поступления от продажи права на заключение договоров аренды за земли, находящиеся в собственности городских округов </t>
  </si>
  <si>
    <t>000 1 11 05024 04 0000 120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</si>
  <si>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</si>
  <si>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000 2 02 02412 04 0000 151</t>
  </si>
  <si>
    <t>субсидия на реализацию социально-экономической целевой программы Архангельской области "Культура Русского Севера (2006-2009 годы)"</t>
  </si>
  <si>
    <t>субсидия на реализацию социально-экономической целевой программы Архангельской области "Развитие общего образования и воспитания детей" на 2006-2008 годы</t>
  </si>
  <si>
    <t xml:space="preserve">субсидия на реализацию социально-экономической целевой программы Архангельской области "Развитие физической культуры и спорта в общеобразовательных учреждениях" на 2006-2008 годы  </t>
  </si>
  <si>
    <t>субсидия на реализацию областной программы государственных капитальных вложений</t>
  </si>
  <si>
    <t>Средства бюджетов, передаваемые бюджетам городских округов на реализацию  Федеральной адресной инвестиционной программы</t>
  </si>
  <si>
    <t>Субвенции бюджетам городских округов на обеспечение жильем отдельных категорий граждан</t>
  </si>
  <si>
    <t>000 2 02 02383 04 0000 151</t>
  </si>
  <si>
    <t>в том числе: субвенция на осуществление государственных полномочий по обеспечению детей-сирот и детей, оставшихся без попечения родителей, а также лиц из их числа, жилым помещением</t>
  </si>
  <si>
    <t xml:space="preserve">субвенция на возмещение расходов по оказанию помощи семьям, выезжающим с северных территорий </t>
  </si>
  <si>
    <t xml:space="preserve">субсидия на реализацию социально-экономической целевой программы Архангельской области "Охрана окружающей среды и обеспечение экологической безопасности Архангельской области на 2006-2008 годы"  </t>
  </si>
  <si>
    <t>субвенция на погашение кредиторской задолженности за 2004 год по реализации Федерального закона "О социальной защите инвалидов в Российской Федерации", за исключением льгот по оплате жилищно-коммунальных услуг</t>
  </si>
  <si>
    <t xml:space="preserve">от                   №  </t>
  </si>
  <si>
    <t>Процент исполне-ния</t>
  </si>
  <si>
    <t xml:space="preserve">Утверждено по бюджету,                                                                  тыс. руб. </t>
  </si>
  <si>
    <t>Дивиденды по акциям и доходы от прочих форм участия в капитале, находящихся в собственности городских округов</t>
  </si>
  <si>
    <t>000 1 11 01040 04 0000 120</t>
  </si>
  <si>
    <t>ДОХОДЫ ОТ ОКАЗАНИЯ ПЛАТНЫХ УСЛУГ И КОМПЕНСАЦИИ ЗАТРАТ ГОСУДАРСТВА</t>
  </si>
  <si>
    <t>000 1 13 00000 00 0000 000</t>
  </si>
  <si>
    <t>000 1 13 03040 04 0000 130</t>
  </si>
  <si>
    <r>
      <t>субсидия на возмещение расходов по предоставлению мер социальной поддержки педагогических работников муниципальных образовательных учреждений, работающих и проживающих в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сельской местности </t>
    </r>
  </si>
  <si>
    <t>Прочие доходы бюджетов городских округов от оказания платных услуг и компенсации затрат государства</t>
  </si>
  <si>
    <t>ПРИЛОЖЕНИЕ № 2</t>
  </si>
  <si>
    <t>Доходы городского бюджета за 2006 год</t>
  </si>
  <si>
    <t>Кассовое исполнение,                                                                                             тыс. руб.</t>
  </si>
  <si>
    <t>_____________________________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</si>
</sst>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"/>
  </numFmts>
  <fonts count="14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b/>
      <sz val="13"/>
      <name val="Times New Roman"/>
      <family val="1"/>
    </font>
    <font>
      <sz val="13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hair">
        <color indexed="55"/>
      </right>
      <top style="thin"/>
      <bottom style="thin"/>
    </border>
    <border>
      <left style="hair">
        <color indexed="55"/>
      </left>
      <right>
        <color indexed="63"/>
      </right>
      <top style="thin"/>
      <bottom style="thin"/>
    </border>
    <border>
      <left style="thin"/>
      <right style="hair">
        <color indexed="55"/>
      </right>
      <top style="thin"/>
      <bottom>
        <color indexed="63"/>
      </bottom>
    </border>
    <border>
      <left style="hair">
        <color indexed="55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hair">
        <color indexed="55"/>
      </right>
      <top style="hair"/>
      <bottom style="hair"/>
    </border>
    <border>
      <left style="hair">
        <color indexed="55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hair">
        <color indexed="55"/>
      </right>
      <top style="hair"/>
      <bottom style="thin"/>
    </border>
    <border>
      <left style="hair">
        <color indexed="55"/>
      </left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>
        <color indexed="55"/>
      </right>
      <top style="thin"/>
      <bottom style="hair"/>
    </border>
    <border>
      <left style="hair">
        <color indexed="55"/>
      </left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9" fillId="0" borderId="0" xfId="0" applyFont="1" applyAlignment="1">
      <alignment/>
    </xf>
    <xf numFmtId="0" fontId="6" fillId="0" borderId="1" xfId="0" applyFont="1" applyBorder="1" applyAlignment="1">
      <alignment vertical="top" wrapText="1"/>
    </xf>
    <xf numFmtId="0" fontId="6" fillId="0" borderId="2" xfId="0" applyFont="1" applyBorder="1" applyAlignment="1">
      <alignment horizontal="center" wrapText="1"/>
    </xf>
    <xf numFmtId="3" fontId="4" fillId="0" borderId="5" xfId="0" applyNumberFormat="1" applyFont="1" applyBorder="1" applyAlignment="1">
      <alignment horizontal="right" vertical="top" wrapText="1"/>
    </xf>
    <xf numFmtId="0" fontId="1" fillId="0" borderId="6" xfId="0" applyFont="1" applyBorder="1" applyAlignment="1">
      <alignment vertical="top" wrapText="1"/>
    </xf>
    <xf numFmtId="0" fontId="1" fillId="0" borderId="7" xfId="0" applyFont="1" applyBorder="1" applyAlignment="1">
      <alignment horizontal="center" wrapText="1"/>
    </xf>
    <xf numFmtId="3" fontId="1" fillId="0" borderId="8" xfId="0" applyNumberFormat="1" applyFont="1" applyBorder="1" applyAlignment="1">
      <alignment horizontal="right" wrapText="1"/>
    </xf>
    <xf numFmtId="0" fontId="6" fillId="0" borderId="6" xfId="0" applyFont="1" applyBorder="1" applyAlignment="1">
      <alignment vertical="top" wrapText="1"/>
    </xf>
    <xf numFmtId="0" fontId="4" fillId="0" borderId="7" xfId="0" applyFont="1" applyBorder="1" applyAlignment="1">
      <alignment horizontal="center" wrapText="1"/>
    </xf>
    <xf numFmtId="0" fontId="1" fillId="0" borderId="9" xfId="0" applyFont="1" applyBorder="1" applyAlignment="1">
      <alignment vertical="top" wrapText="1"/>
    </xf>
    <xf numFmtId="0" fontId="1" fillId="0" borderId="10" xfId="0" applyFont="1" applyBorder="1" applyAlignment="1">
      <alignment horizontal="center" wrapText="1"/>
    </xf>
    <xf numFmtId="3" fontId="1" fillId="0" borderId="11" xfId="0" applyNumberFormat="1" applyFont="1" applyBorder="1" applyAlignment="1">
      <alignment horizontal="right" wrapText="1"/>
    </xf>
    <xf numFmtId="0" fontId="11" fillId="0" borderId="12" xfId="0" applyFont="1" applyBorder="1" applyAlignment="1">
      <alignment vertical="top" wrapText="1"/>
    </xf>
    <xf numFmtId="0" fontId="4" fillId="0" borderId="13" xfId="0" applyFont="1" applyBorder="1" applyAlignment="1">
      <alignment horizontal="center" wrapText="1"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horizontal="center" wrapText="1"/>
    </xf>
    <xf numFmtId="0" fontId="5" fillId="0" borderId="12" xfId="0" applyFont="1" applyBorder="1" applyAlignment="1">
      <alignment vertical="top" wrapText="1"/>
    </xf>
    <xf numFmtId="0" fontId="1" fillId="0" borderId="13" xfId="0" applyFont="1" applyBorder="1" applyAlignment="1">
      <alignment horizontal="center" wrapText="1"/>
    </xf>
    <xf numFmtId="3" fontId="1" fillId="0" borderId="8" xfId="0" applyNumberFormat="1" applyFont="1" applyBorder="1" applyAlignment="1">
      <alignment horizontal="right" wrapText="1"/>
    </xf>
    <xf numFmtId="0" fontId="1" fillId="0" borderId="12" xfId="0" applyFont="1" applyBorder="1" applyAlignment="1">
      <alignment vertical="top" wrapText="1"/>
    </xf>
    <xf numFmtId="0" fontId="3" fillId="0" borderId="12" xfId="0" applyFont="1" applyBorder="1" applyAlignment="1">
      <alignment horizontal="left" vertical="top" wrapText="1" indent="2"/>
    </xf>
    <xf numFmtId="3" fontId="3" fillId="0" borderId="8" xfId="0" applyNumberFormat="1" applyFont="1" applyBorder="1" applyAlignment="1">
      <alignment horizontal="right" wrapText="1"/>
    </xf>
    <xf numFmtId="0" fontId="1" fillId="0" borderId="12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4" fontId="4" fillId="0" borderId="15" xfId="0" applyNumberFormat="1" applyFont="1" applyBorder="1" applyAlignment="1">
      <alignment horizontal="center" wrapText="1"/>
    </xf>
    <xf numFmtId="3" fontId="4" fillId="0" borderId="16" xfId="0" applyNumberFormat="1" applyFont="1" applyBorder="1" applyAlignment="1">
      <alignment horizontal="right" vertical="top" wrapText="1"/>
    </xf>
    <xf numFmtId="0" fontId="7" fillId="0" borderId="6" xfId="0" applyFont="1" applyBorder="1" applyAlignment="1">
      <alignment horizontal="left" vertical="top" wrapText="1"/>
    </xf>
    <xf numFmtId="3" fontId="4" fillId="0" borderId="8" xfId="0" applyNumberFormat="1" applyFont="1" applyBorder="1" applyAlignment="1">
      <alignment horizontal="right" vertical="top" wrapText="1"/>
    </xf>
    <xf numFmtId="0" fontId="11" fillId="0" borderId="6" xfId="0" applyFont="1" applyBorder="1" applyAlignment="1">
      <alignment vertical="top" wrapText="1"/>
    </xf>
    <xf numFmtId="3" fontId="1" fillId="0" borderId="8" xfId="0" applyNumberFormat="1" applyFont="1" applyBorder="1" applyAlignment="1">
      <alignment horizontal="right" vertical="top" wrapText="1"/>
    </xf>
    <xf numFmtId="3" fontId="4" fillId="0" borderId="8" xfId="0" applyNumberFormat="1" applyFont="1" applyBorder="1" applyAlignment="1">
      <alignment horizontal="right" wrapText="1"/>
    </xf>
    <xf numFmtId="0" fontId="5" fillId="0" borderId="6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7" xfId="0" applyFont="1" applyBorder="1" applyAlignment="1">
      <alignment horizontal="center" wrapText="1"/>
    </xf>
    <xf numFmtId="0" fontId="5" fillId="0" borderId="6" xfId="0" applyFont="1" applyBorder="1" applyAlignment="1">
      <alignment vertical="top" wrapText="1"/>
    </xf>
    <xf numFmtId="0" fontId="3" fillId="0" borderId="6" xfId="0" applyFont="1" applyBorder="1" applyAlignment="1">
      <alignment horizontal="left" vertical="top" wrapText="1" indent="2"/>
    </xf>
    <xf numFmtId="0" fontId="3" fillId="0" borderId="13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7" xfId="0" applyFont="1" applyBorder="1" applyAlignment="1">
      <alignment horizontal="left" vertical="top" wrapText="1" indent="2"/>
    </xf>
    <xf numFmtId="3" fontId="3" fillId="0" borderId="5" xfId="0" applyNumberFormat="1" applyFont="1" applyBorder="1" applyAlignment="1">
      <alignment horizontal="center" vertical="top" wrapText="1"/>
    </xf>
    <xf numFmtId="167" fontId="3" fillId="0" borderId="5" xfId="0" applyNumberFormat="1" applyFont="1" applyBorder="1" applyAlignment="1">
      <alignment horizontal="center" vertical="top" wrapText="1"/>
    </xf>
    <xf numFmtId="3" fontId="3" fillId="0" borderId="5" xfId="0" applyNumberFormat="1" applyFont="1" applyFill="1" applyBorder="1" applyAlignment="1">
      <alignment horizontal="center" vertical="top" wrapText="1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 vertical="top"/>
    </xf>
    <xf numFmtId="3" fontId="3" fillId="0" borderId="8" xfId="0" applyNumberFormat="1" applyFont="1" applyBorder="1" applyAlignment="1">
      <alignment/>
    </xf>
    <xf numFmtId="3" fontId="1" fillId="0" borderId="8" xfId="0" applyNumberFormat="1" applyFont="1" applyBorder="1" applyAlignment="1">
      <alignment/>
    </xf>
    <xf numFmtId="3" fontId="4" fillId="0" borderId="8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167" fontId="3" fillId="0" borderId="8" xfId="0" applyNumberFormat="1" applyFont="1" applyBorder="1" applyAlignment="1">
      <alignment/>
    </xf>
    <xf numFmtId="167" fontId="1" fillId="0" borderId="8" xfId="0" applyNumberFormat="1" applyFont="1" applyBorder="1" applyAlignment="1">
      <alignment/>
    </xf>
    <xf numFmtId="167" fontId="4" fillId="0" borderId="8" xfId="0" applyNumberFormat="1" applyFont="1" applyBorder="1" applyAlignment="1">
      <alignment/>
    </xf>
    <xf numFmtId="3" fontId="4" fillId="0" borderId="8" xfId="0" applyNumberFormat="1" applyFont="1" applyBorder="1" applyAlignment="1">
      <alignment horizontal="right" vertical="top" wrapText="1"/>
    </xf>
    <xf numFmtId="3" fontId="4" fillId="0" borderId="16" xfId="0" applyNumberFormat="1" applyFont="1" applyBorder="1" applyAlignment="1">
      <alignment/>
    </xf>
    <xf numFmtId="167" fontId="4" fillId="0" borderId="16" xfId="0" applyNumberFormat="1" applyFont="1" applyBorder="1" applyAlignment="1">
      <alignment/>
    </xf>
    <xf numFmtId="0" fontId="11" fillId="0" borderId="6" xfId="0" applyFont="1" applyBorder="1" applyAlignment="1">
      <alignment vertical="top" wrapText="1"/>
    </xf>
    <xf numFmtId="3" fontId="4" fillId="0" borderId="8" xfId="0" applyNumberFormat="1" applyFont="1" applyBorder="1" applyAlignment="1">
      <alignment horizontal="right" wrapText="1"/>
    </xf>
    <xf numFmtId="0" fontId="0" fillId="0" borderId="0" xfId="0" applyFont="1" applyAlignment="1">
      <alignment/>
    </xf>
    <xf numFmtId="167" fontId="4" fillId="0" borderId="18" xfId="0" applyNumberFormat="1" applyFont="1" applyBorder="1" applyAlignment="1">
      <alignment/>
    </xf>
    <xf numFmtId="167" fontId="4" fillId="0" borderId="5" xfId="0" applyNumberFormat="1" applyFont="1" applyBorder="1" applyAlignment="1">
      <alignment/>
    </xf>
    <xf numFmtId="0" fontId="9" fillId="0" borderId="0" xfId="0" applyFont="1" applyAlignment="1">
      <alignment horizontal="left" indent="5"/>
    </xf>
    <xf numFmtId="0" fontId="10" fillId="0" borderId="0" xfId="0" applyFont="1" applyAlignment="1">
      <alignment horizontal="left" vertical="top" indent="5"/>
    </xf>
    <xf numFmtId="0" fontId="9" fillId="0" borderId="0" xfId="0" applyFont="1" applyAlignment="1">
      <alignment horizontal="center" vertical="top"/>
    </xf>
    <xf numFmtId="0" fontId="4" fillId="0" borderId="19" xfId="0" applyFont="1" applyBorder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2"/>
  <sheetViews>
    <sheetView tabSelected="1" zoomScale="80" zoomScaleNormal="80" workbookViewId="0" topLeftCell="A1">
      <selection activeCell="G108" sqref="G108"/>
    </sheetView>
  </sheetViews>
  <sheetFormatPr defaultColWidth="9.00390625" defaultRowHeight="12.75"/>
  <cols>
    <col min="1" max="1" width="63.25390625" style="0" customWidth="1"/>
    <col min="2" max="2" width="29.375" style="0" customWidth="1"/>
    <col min="3" max="3" width="11.00390625" style="0" hidden="1" customWidth="1"/>
    <col min="4" max="4" width="11.75390625" style="0" customWidth="1"/>
    <col min="5" max="5" width="8.875" style="0" hidden="1" customWidth="1"/>
  </cols>
  <sheetData>
    <row r="1" spans="1:3" ht="17.25" customHeight="1">
      <c r="A1" s="12"/>
      <c r="B1" s="72" t="s">
        <v>139</v>
      </c>
      <c r="C1" s="55" t="s">
        <v>139</v>
      </c>
    </row>
    <row r="2" spans="1:3" ht="12" customHeight="1">
      <c r="A2" s="5"/>
      <c r="B2" s="72"/>
      <c r="C2" s="55"/>
    </row>
    <row r="3" spans="1:3" ht="19.5" customHeight="1">
      <c r="A3" s="9"/>
      <c r="B3" s="73" t="s">
        <v>61</v>
      </c>
      <c r="C3" s="56" t="s">
        <v>61</v>
      </c>
    </row>
    <row r="4" spans="1:3" ht="18.75" customHeight="1">
      <c r="A4" s="9"/>
      <c r="B4" s="73" t="s">
        <v>60</v>
      </c>
      <c r="C4" s="56" t="s">
        <v>60</v>
      </c>
    </row>
    <row r="5" spans="1:3" ht="18" customHeight="1">
      <c r="A5" s="9"/>
      <c r="B5" s="73" t="s">
        <v>129</v>
      </c>
      <c r="C5" s="56" t="s">
        <v>129</v>
      </c>
    </row>
    <row r="6" spans="1:3" ht="12" customHeight="1">
      <c r="A6" s="6"/>
      <c r="B6" s="6"/>
      <c r="C6" s="6"/>
    </row>
    <row r="7" spans="1:5" ht="18.75" customHeight="1">
      <c r="A7" s="74" t="s">
        <v>140</v>
      </c>
      <c r="B7" s="74"/>
      <c r="C7" s="74"/>
      <c r="D7" s="74"/>
      <c r="E7" s="74"/>
    </row>
    <row r="8" spans="1:3" ht="12" customHeight="1">
      <c r="A8" s="2"/>
      <c r="B8" s="1"/>
      <c r="C8" s="1"/>
    </row>
    <row r="9" spans="1:5" ht="42.75" customHeight="1">
      <c r="A9" s="10" t="s">
        <v>1</v>
      </c>
      <c r="B9" s="11" t="s">
        <v>2</v>
      </c>
      <c r="C9" s="54" t="s">
        <v>131</v>
      </c>
      <c r="D9" s="52" t="s">
        <v>141</v>
      </c>
      <c r="E9" s="53" t="s">
        <v>130</v>
      </c>
    </row>
    <row r="10" spans="1:5" ht="12.75" customHeight="1">
      <c r="A10" s="7">
        <v>1</v>
      </c>
      <c r="B10" s="8">
        <v>2</v>
      </c>
      <c r="C10" s="54">
        <v>3</v>
      </c>
      <c r="D10" s="52">
        <v>3</v>
      </c>
      <c r="E10" s="52">
        <v>5</v>
      </c>
    </row>
    <row r="11" spans="1:5" ht="15.75" customHeight="1">
      <c r="A11" s="35" t="s">
        <v>8</v>
      </c>
      <c r="B11" s="36" t="s">
        <v>10</v>
      </c>
      <c r="C11" s="37">
        <f>SUM(C13,C16,C19,C25,C29,C42,C48,C54,C57,C59)</f>
        <v>2384900</v>
      </c>
      <c r="D11" s="65">
        <f>D13+D16+D19+D25+D27+D29+D42+D48+D54+D57+D59+D61+D45</f>
        <v>2475343</v>
      </c>
      <c r="E11" s="66">
        <f>D11/C11*100</f>
        <v>103.79231833619858</v>
      </c>
    </row>
    <row r="12" spans="1:5" ht="12" customHeight="1">
      <c r="A12" s="38"/>
      <c r="B12" s="20"/>
      <c r="C12" s="39"/>
      <c r="D12" s="58"/>
      <c r="E12" s="63"/>
    </row>
    <row r="13" spans="1:5" ht="15" customHeight="1">
      <c r="A13" s="40" t="s">
        <v>9</v>
      </c>
      <c r="B13" s="20" t="s">
        <v>11</v>
      </c>
      <c r="C13" s="39">
        <f>SUM(C14)</f>
        <v>1438000</v>
      </c>
      <c r="D13" s="59">
        <f>D14</f>
        <v>1469704</v>
      </c>
      <c r="E13" s="63">
        <f aca="true" t="shared" si="0" ref="E13:E74">D13/C13*100</f>
        <v>102.20472878998609</v>
      </c>
    </row>
    <row r="14" spans="1:5" ht="17.25" customHeight="1">
      <c r="A14" s="16" t="s">
        <v>5</v>
      </c>
      <c r="B14" s="17" t="s">
        <v>12</v>
      </c>
      <c r="C14" s="41">
        <v>1438000</v>
      </c>
      <c r="D14" s="58">
        <v>1469704</v>
      </c>
      <c r="E14" s="62">
        <f t="shared" si="0"/>
        <v>102.20472878998609</v>
      </c>
    </row>
    <row r="15" spans="1:5" ht="12" customHeight="1">
      <c r="A15" s="16"/>
      <c r="B15" s="17"/>
      <c r="C15" s="41"/>
      <c r="D15" s="58"/>
      <c r="E15" s="63"/>
    </row>
    <row r="16" spans="1:5" ht="15" customHeight="1">
      <c r="A16" s="40" t="s">
        <v>3</v>
      </c>
      <c r="B16" s="20" t="s">
        <v>13</v>
      </c>
      <c r="C16" s="42">
        <f>SUM(C17:C17)</f>
        <v>159500</v>
      </c>
      <c r="D16" s="59">
        <f>D17</f>
        <v>162286</v>
      </c>
      <c r="E16" s="63">
        <f t="shared" si="0"/>
        <v>101.74670846394984</v>
      </c>
    </row>
    <row r="17" spans="1:5" ht="32.25" customHeight="1">
      <c r="A17" s="16" t="s">
        <v>6</v>
      </c>
      <c r="B17" s="17" t="s">
        <v>36</v>
      </c>
      <c r="C17" s="18">
        <v>159500</v>
      </c>
      <c r="D17" s="58">
        <v>162286</v>
      </c>
      <c r="E17" s="62">
        <f t="shared" si="0"/>
        <v>101.74670846394984</v>
      </c>
    </row>
    <row r="18" spans="1:5" ht="12" customHeight="1">
      <c r="A18" s="16"/>
      <c r="B18" s="17"/>
      <c r="C18" s="18"/>
      <c r="D18" s="58"/>
      <c r="E18" s="63"/>
    </row>
    <row r="19" spans="1:5" ht="15" customHeight="1">
      <c r="A19" s="40" t="s">
        <v>4</v>
      </c>
      <c r="B19" s="20" t="s">
        <v>14</v>
      </c>
      <c r="C19" s="39">
        <f>SUM(C20:C23)</f>
        <v>384600</v>
      </c>
      <c r="D19" s="39">
        <f>SUM(D20:D23)</f>
        <v>406201</v>
      </c>
      <c r="E19" s="63">
        <f t="shared" si="0"/>
        <v>105.61648465938637</v>
      </c>
    </row>
    <row r="20" spans="1:5" ht="51" customHeight="1">
      <c r="A20" s="16" t="s">
        <v>112</v>
      </c>
      <c r="B20" s="17" t="s">
        <v>62</v>
      </c>
      <c r="C20" s="18">
        <v>13500</v>
      </c>
      <c r="D20" s="58">
        <v>18141</v>
      </c>
      <c r="E20" s="62">
        <f t="shared" si="0"/>
        <v>134.37777777777777</v>
      </c>
    </row>
    <row r="21" spans="1:5" ht="18" customHeight="1">
      <c r="A21" s="16" t="s">
        <v>30</v>
      </c>
      <c r="B21" s="17" t="s">
        <v>31</v>
      </c>
      <c r="C21" s="41">
        <v>200000</v>
      </c>
      <c r="D21" s="58">
        <v>208574</v>
      </c>
      <c r="E21" s="62">
        <f t="shared" si="0"/>
        <v>104.28699999999999</v>
      </c>
    </row>
    <row r="22" spans="1:5" ht="16.5" customHeight="1">
      <c r="A22" s="16" t="s">
        <v>63</v>
      </c>
      <c r="B22" s="17" t="s">
        <v>51</v>
      </c>
      <c r="C22" s="41">
        <v>47300</v>
      </c>
      <c r="D22" s="58">
        <v>49185</v>
      </c>
      <c r="E22" s="62">
        <f t="shared" si="0"/>
        <v>103.98520084566596</v>
      </c>
    </row>
    <row r="23" spans="1:5" ht="16.5" customHeight="1">
      <c r="A23" s="16" t="s">
        <v>15</v>
      </c>
      <c r="B23" s="17" t="s">
        <v>37</v>
      </c>
      <c r="C23" s="41">
        <v>123800</v>
      </c>
      <c r="D23" s="58">
        <v>130301</v>
      </c>
      <c r="E23" s="62">
        <f t="shared" si="0"/>
        <v>105.25121163166398</v>
      </c>
    </row>
    <row r="24" spans="1:5" ht="12" customHeight="1">
      <c r="A24" s="43"/>
      <c r="B24" s="17"/>
      <c r="C24" s="18"/>
      <c r="D24" s="58"/>
      <c r="E24" s="63"/>
    </row>
    <row r="25" spans="1:5" ht="15" customHeight="1">
      <c r="A25" s="40" t="s">
        <v>38</v>
      </c>
      <c r="B25" s="20" t="s">
        <v>26</v>
      </c>
      <c r="C25" s="39">
        <v>27800</v>
      </c>
      <c r="D25" s="59">
        <v>30318</v>
      </c>
      <c r="E25" s="63">
        <f t="shared" si="0"/>
        <v>109.05755395683454</v>
      </c>
    </row>
    <row r="26" spans="1:5" ht="12" customHeight="1">
      <c r="A26" s="40"/>
      <c r="B26" s="20"/>
      <c r="C26" s="39"/>
      <c r="D26" s="58"/>
      <c r="E26" s="63"/>
    </row>
    <row r="27" spans="1:5" ht="26.25" customHeight="1">
      <c r="A27" s="24" t="s">
        <v>90</v>
      </c>
      <c r="B27" s="25" t="s">
        <v>91</v>
      </c>
      <c r="C27" s="64"/>
      <c r="D27" s="59">
        <v>-943</v>
      </c>
      <c r="E27" s="63"/>
    </row>
    <row r="28" spans="1:5" ht="12" customHeight="1">
      <c r="A28" s="43"/>
      <c r="B28" s="17"/>
      <c r="C28" s="41"/>
      <c r="D28" s="58"/>
      <c r="E28" s="63"/>
    </row>
    <row r="29" spans="1:5" ht="27" customHeight="1">
      <c r="A29" s="40" t="s">
        <v>27</v>
      </c>
      <c r="B29" s="20" t="s">
        <v>16</v>
      </c>
      <c r="C29" s="42">
        <f>SUM(C31,C36,C38)</f>
        <v>302250</v>
      </c>
      <c r="D29" s="42">
        <f>D30+D31+D36+D38</f>
        <v>324078</v>
      </c>
      <c r="E29" s="63">
        <f t="shared" si="0"/>
        <v>107.22183622828784</v>
      </c>
    </row>
    <row r="30" spans="1:5" ht="34.5" customHeight="1" hidden="1">
      <c r="A30" s="44" t="s">
        <v>132</v>
      </c>
      <c r="B30" s="17" t="s">
        <v>133</v>
      </c>
      <c r="C30" s="30"/>
      <c r="D30" s="30">
        <v>0</v>
      </c>
      <c r="E30" s="63"/>
    </row>
    <row r="31" spans="1:5" ht="33.75" customHeight="1">
      <c r="A31" s="16" t="s">
        <v>0</v>
      </c>
      <c r="B31" s="17" t="s">
        <v>17</v>
      </c>
      <c r="C31" s="18">
        <f>C32+C33+C34+C35</f>
        <v>288000</v>
      </c>
      <c r="D31" s="18">
        <f>D32+D33+D34+D35</f>
        <v>306201</v>
      </c>
      <c r="E31" s="62">
        <f t="shared" si="0"/>
        <v>106.31979166666667</v>
      </c>
    </row>
    <row r="32" spans="1:5" ht="66" customHeight="1">
      <c r="A32" s="43" t="s">
        <v>89</v>
      </c>
      <c r="B32" s="17" t="s">
        <v>88</v>
      </c>
      <c r="C32" s="18">
        <v>88000</v>
      </c>
      <c r="D32" s="58">
        <v>95572</v>
      </c>
      <c r="E32" s="62">
        <f t="shared" si="0"/>
        <v>108.60454545454546</v>
      </c>
    </row>
    <row r="33" spans="1:5" ht="82.5" customHeight="1">
      <c r="A33" s="43" t="s">
        <v>113</v>
      </c>
      <c r="B33" s="17" t="s">
        <v>39</v>
      </c>
      <c r="C33" s="18">
        <v>7000</v>
      </c>
      <c r="D33" s="58">
        <v>6874</v>
      </c>
      <c r="E33" s="62">
        <f t="shared" si="0"/>
        <v>98.2</v>
      </c>
    </row>
    <row r="34" spans="1:5" ht="50.25" customHeight="1">
      <c r="A34" s="43" t="s">
        <v>114</v>
      </c>
      <c r="B34" s="17" t="s">
        <v>115</v>
      </c>
      <c r="C34" s="18"/>
      <c r="D34" s="58">
        <v>241</v>
      </c>
      <c r="E34" s="62"/>
    </row>
    <row r="35" spans="1:5" ht="66" customHeight="1">
      <c r="A35" s="43" t="s">
        <v>40</v>
      </c>
      <c r="B35" s="17" t="s">
        <v>41</v>
      </c>
      <c r="C35" s="18">
        <v>193000</v>
      </c>
      <c r="D35" s="58">
        <v>203514</v>
      </c>
      <c r="E35" s="62">
        <f t="shared" si="0"/>
        <v>105.4476683937824</v>
      </c>
    </row>
    <row r="36" spans="1:5" ht="34.5" customHeight="1">
      <c r="A36" s="16" t="s">
        <v>18</v>
      </c>
      <c r="B36" s="17" t="s">
        <v>19</v>
      </c>
      <c r="C36" s="18">
        <f>SUM(C37)</f>
        <v>7500</v>
      </c>
      <c r="D36" s="58">
        <f>D37</f>
        <v>10230</v>
      </c>
      <c r="E36" s="62">
        <f t="shared" si="0"/>
        <v>136.4</v>
      </c>
    </row>
    <row r="37" spans="1:5" ht="51" customHeight="1">
      <c r="A37" s="43" t="s">
        <v>42</v>
      </c>
      <c r="B37" s="17" t="s">
        <v>43</v>
      </c>
      <c r="C37" s="18">
        <v>7500</v>
      </c>
      <c r="D37" s="58">
        <v>10230</v>
      </c>
      <c r="E37" s="62">
        <f t="shared" si="0"/>
        <v>136.4</v>
      </c>
    </row>
    <row r="38" spans="1:5" ht="33.75" customHeight="1">
      <c r="A38" s="16" t="s">
        <v>32</v>
      </c>
      <c r="B38" s="17" t="s">
        <v>33</v>
      </c>
      <c r="C38" s="18">
        <f>SUM(C39,C40)</f>
        <v>6750</v>
      </c>
      <c r="D38" s="18">
        <f>SUM(D39,D40)</f>
        <v>7647</v>
      </c>
      <c r="E38" s="62">
        <f t="shared" si="0"/>
        <v>113.28888888888888</v>
      </c>
    </row>
    <row r="39" spans="1:5" ht="50.25" customHeight="1">
      <c r="A39" s="43" t="s">
        <v>44</v>
      </c>
      <c r="B39" s="17" t="s">
        <v>45</v>
      </c>
      <c r="C39" s="18">
        <v>400</v>
      </c>
      <c r="D39" s="58">
        <v>634</v>
      </c>
      <c r="E39" s="62">
        <f t="shared" si="0"/>
        <v>158.5</v>
      </c>
    </row>
    <row r="40" spans="1:5" ht="33.75" customHeight="1">
      <c r="A40" s="43" t="s">
        <v>46</v>
      </c>
      <c r="B40" s="17" t="s">
        <v>47</v>
      </c>
      <c r="C40" s="18">
        <v>6350</v>
      </c>
      <c r="D40" s="58">
        <v>7013</v>
      </c>
      <c r="E40" s="62">
        <f t="shared" si="0"/>
        <v>110.44094488188976</v>
      </c>
    </row>
    <row r="41" spans="1:5" ht="12" customHeight="1">
      <c r="A41" s="16"/>
      <c r="B41" s="17"/>
      <c r="C41" s="18"/>
      <c r="D41" s="58"/>
      <c r="E41" s="63"/>
    </row>
    <row r="42" spans="1:5" s="3" customFormat="1" ht="14.25" customHeight="1">
      <c r="A42" s="40" t="s">
        <v>20</v>
      </c>
      <c r="B42" s="20" t="s">
        <v>22</v>
      </c>
      <c r="C42" s="42">
        <f>SUM(C43)</f>
        <v>31700</v>
      </c>
      <c r="D42" s="59">
        <f>D43</f>
        <v>32486</v>
      </c>
      <c r="E42" s="63">
        <f t="shared" si="0"/>
        <v>102.4794952681388</v>
      </c>
    </row>
    <row r="43" spans="1:5" ht="18" customHeight="1">
      <c r="A43" s="16" t="s">
        <v>21</v>
      </c>
      <c r="B43" s="17" t="s">
        <v>28</v>
      </c>
      <c r="C43" s="18">
        <v>31700</v>
      </c>
      <c r="D43" s="58">
        <v>32486</v>
      </c>
      <c r="E43" s="62">
        <f t="shared" si="0"/>
        <v>102.4794952681388</v>
      </c>
    </row>
    <row r="44" spans="1:5" ht="12" customHeight="1" hidden="1">
      <c r="A44" s="16"/>
      <c r="B44" s="17"/>
      <c r="C44" s="18"/>
      <c r="D44" s="58"/>
      <c r="E44" s="63"/>
    </row>
    <row r="45" spans="1:5" ht="26.25" customHeight="1" hidden="1">
      <c r="A45" s="67" t="s">
        <v>134</v>
      </c>
      <c r="B45" s="20" t="s">
        <v>135</v>
      </c>
      <c r="C45" s="68"/>
      <c r="D45" s="59">
        <f>D46</f>
        <v>0</v>
      </c>
      <c r="E45" s="63"/>
    </row>
    <row r="46" spans="1:5" ht="34.5" customHeight="1" hidden="1">
      <c r="A46" s="16" t="s">
        <v>138</v>
      </c>
      <c r="B46" s="17" t="s">
        <v>136</v>
      </c>
      <c r="C46" s="18"/>
      <c r="D46" s="58">
        <v>0</v>
      </c>
      <c r="E46" s="63"/>
    </row>
    <row r="47" spans="1:5" ht="12" customHeight="1">
      <c r="A47" s="16"/>
      <c r="B47" s="17"/>
      <c r="C47" s="18"/>
      <c r="D47" s="58"/>
      <c r="E47" s="63"/>
    </row>
    <row r="48" spans="1:5" ht="15" customHeight="1">
      <c r="A48" s="40" t="s">
        <v>34</v>
      </c>
      <c r="B48" s="20" t="s">
        <v>35</v>
      </c>
      <c r="C48" s="42">
        <f>SUM(C49,C50)</f>
        <v>16250</v>
      </c>
      <c r="D48" s="59">
        <f>D49+D50+D51+D52</f>
        <v>20993</v>
      </c>
      <c r="E48" s="63">
        <f t="shared" si="0"/>
        <v>129.18769230769232</v>
      </c>
    </row>
    <row r="49" spans="1:5" ht="18" customHeight="1">
      <c r="A49" s="16" t="s">
        <v>52</v>
      </c>
      <c r="B49" s="17" t="s">
        <v>53</v>
      </c>
      <c r="C49" s="18">
        <v>500</v>
      </c>
      <c r="D49" s="58">
        <v>1042</v>
      </c>
      <c r="E49" s="62">
        <f t="shared" si="0"/>
        <v>208.4</v>
      </c>
    </row>
    <row r="50" spans="1:5" ht="50.25" customHeight="1">
      <c r="A50" s="16" t="s">
        <v>64</v>
      </c>
      <c r="B50" s="17" t="s">
        <v>48</v>
      </c>
      <c r="C50" s="18">
        <v>15750</v>
      </c>
      <c r="D50" s="58">
        <v>19935</v>
      </c>
      <c r="E50" s="62">
        <f t="shared" si="0"/>
        <v>126.57142857142858</v>
      </c>
    </row>
    <row r="51" spans="1:5" ht="66" customHeight="1">
      <c r="A51" s="26" t="s">
        <v>92</v>
      </c>
      <c r="B51" s="27" t="s">
        <v>93</v>
      </c>
      <c r="C51" s="18"/>
      <c r="D51" s="58">
        <v>4</v>
      </c>
      <c r="E51" s="62"/>
    </row>
    <row r="52" spans="1:5" ht="66" customHeight="1">
      <c r="A52" s="26" t="s">
        <v>94</v>
      </c>
      <c r="B52" s="27" t="s">
        <v>95</v>
      </c>
      <c r="C52" s="18"/>
      <c r="D52" s="58">
        <v>12</v>
      </c>
      <c r="E52" s="62"/>
    </row>
    <row r="53" spans="1:5" ht="12" customHeight="1">
      <c r="A53" s="16"/>
      <c r="B53" s="17"/>
      <c r="C53" s="18"/>
      <c r="D53" s="58"/>
      <c r="E53" s="63"/>
    </row>
    <row r="54" spans="1:5" ht="15.75" customHeight="1">
      <c r="A54" s="40" t="s">
        <v>7</v>
      </c>
      <c r="B54" s="20" t="s">
        <v>23</v>
      </c>
      <c r="C54" s="39">
        <f>SUM(C55)</f>
        <v>300</v>
      </c>
      <c r="D54" s="59">
        <f>D55</f>
        <v>92</v>
      </c>
      <c r="E54" s="63">
        <f t="shared" si="0"/>
        <v>30.666666666666664</v>
      </c>
    </row>
    <row r="55" spans="1:5" ht="33.75" customHeight="1">
      <c r="A55" s="16" t="s">
        <v>49</v>
      </c>
      <c r="B55" s="17" t="s">
        <v>50</v>
      </c>
      <c r="C55" s="18">
        <v>300</v>
      </c>
      <c r="D55" s="58">
        <v>92</v>
      </c>
      <c r="E55" s="62">
        <f t="shared" si="0"/>
        <v>30.666666666666664</v>
      </c>
    </row>
    <row r="56" spans="1:5" ht="12" customHeight="1">
      <c r="A56" s="16"/>
      <c r="B56" s="17"/>
      <c r="C56" s="18"/>
      <c r="D56" s="58"/>
      <c r="E56" s="63"/>
    </row>
    <row r="57" spans="1:5" ht="15.75" customHeight="1">
      <c r="A57" s="40" t="s">
        <v>24</v>
      </c>
      <c r="B57" s="20" t="s">
        <v>25</v>
      </c>
      <c r="C57" s="39">
        <v>22000</v>
      </c>
      <c r="D57" s="59">
        <v>25867</v>
      </c>
      <c r="E57" s="63">
        <f t="shared" si="0"/>
        <v>117.57727272727271</v>
      </c>
    </row>
    <row r="58" spans="1:5" ht="12" customHeight="1">
      <c r="A58" s="40"/>
      <c r="B58" s="20"/>
      <c r="C58" s="39"/>
      <c r="D58" s="58"/>
      <c r="E58" s="63"/>
    </row>
    <row r="59" spans="1:5" ht="16.5" customHeight="1">
      <c r="A59" s="24" t="s">
        <v>96</v>
      </c>
      <c r="B59" s="25" t="s">
        <v>97</v>
      </c>
      <c r="C59" s="39">
        <v>2500</v>
      </c>
      <c r="D59" s="59">
        <v>4293</v>
      </c>
      <c r="E59" s="63">
        <f t="shared" si="0"/>
        <v>171.72</v>
      </c>
    </row>
    <row r="60" spans="1:5" ht="12" customHeight="1">
      <c r="A60" s="40"/>
      <c r="B60" s="20"/>
      <c r="C60" s="39"/>
      <c r="D60" s="58"/>
      <c r="E60" s="63"/>
    </row>
    <row r="61" spans="1:5" ht="15" customHeight="1">
      <c r="A61" s="40" t="s">
        <v>79</v>
      </c>
      <c r="B61" s="20" t="s">
        <v>80</v>
      </c>
      <c r="C61" s="64"/>
      <c r="D61" s="59">
        <v>-32</v>
      </c>
      <c r="E61" s="63"/>
    </row>
    <row r="62" spans="1:5" ht="12" customHeight="1">
      <c r="A62" s="16"/>
      <c r="B62" s="17"/>
      <c r="C62" s="41"/>
      <c r="D62" s="58"/>
      <c r="E62" s="63"/>
    </row>
    <row r="63" spans="1:5" ht="15.75" customHeight="1">
      <c r="A63" s="19" t="s">
        <v>54</v>
      </c>
      <c r="B63" s="20" t="s">
        <v>57</v>
      </c>
      <c r="C63" s="39">
        <f>C64+C81+C84+C95</f>
        <v>1257899</v>
      </c>
      <c r="D63" s="39">
        <f>D64+D81+D84+D95</f>
        <v>1253754</v>
      </c>
      <c r="E63" s="63">
        <f t="shared" si="0"/>
        <v>99.67048228832363</v>
      </c>
    </row>
    <row r="64" spans="1:5" ht="33" customHeight="1">
      <c r="A64" s="44" t="s">
        <v>55</v>
      </c>
      <c r="B64" s="45" t="s">
        <v>58</v>
      </c>
      <c r="C64" s="30">
        <f>C65+C66+C67+C72+C71+C70+C68</f>
        <v>1119677</v>
      </c>
      <c r="D64" s="30">
        <f>D65+D66+D67+D72+D71+D70+D68</f>
        <v>1115532</v>
      </c>
      <c r="E64" s="62">
        <f t="shared" si="0"/>
        <v>99.62980395238984</v>
      </c>
    </row>
    <row r="65" spans="1:5" ht="49.5" customHeight="1">
      <c r="A65" s="28" t="s">
        <v>98</v>
      </c>
      <c r="B65" s="29" t="s">
        <v>99</v>
      </c>
      <c r="C65" s="30">
        <v>443</v>
      </c>
      <c r="D65" s="58">
        <v>127</v>
      </c>
      <c r="E65" s="62">
        <f t="shared" si="0"/>
        <v>28.66817155756208</v>
      </c>
    </row>
    <row r="66" spans="1:5" ht="81.75" customHeight="1">
      <c r="A66" s="46" t="s">
        <v>87</v>
      </c>
      <c r="B66" s="45" t="s">
        <v>67</v>
      </c>
      <c r="C66" s="30">
        <v>10821</v>
      </c>
      <c r="D66" s="58">
        <v>10821</v>
      </c>
      <c r="E66" s="62">
        <f t="shared" si="0"/>
        <v>100</v>
      </c>
    </row>
    <row r="67" spans="1:5" ht="33.75" customHeight="1">
      <c r="A67" s="28" t="s">
        <v>100</v>
      </c>
      <c r="B67" s="29" t="s">
        <v>111</v>
      </c>
      <c r="C67" s="30">
        <v>24458</v>
      </c>
      <c r="D67" s="58">
        <v>24458</v>
      </c>
      <c r="E67" s="62">
        <f t="shared" si="0"/>
        <v>100</v>
      </c>
    </row>
    <row r="68" spans="1:5" ht="33.75" customHeight="1">
      <c r="A68" s="28" t="s">
        <v>123</v>
      </c>
      <c r="B68" s="29" t="s">
        <v>124</v>
      </c>
      <c r="C68" s="30">
        <v>2130</v>
      </c>
      <c r="D68" s="58">
        <v>2130</v>
      </c>
      <c r="E68" s="62">
        <f t="shared" si="0"/>
        <v>100</v>
      </c>
    </row>
    <row r="69" spans="1:5" ht="41.25" customHeight="1">
      <c r="A69" s="47" t="s">
        <v>125</v>
      </c>
      <c r="B69" s="48" t="s">
        <v>124</v>
      </c>
      <c r="C69" s="33">
        <v>2130</v>
      </c>
      <c r="D69" s="57">
        <v>2130</v>
      </c>
      <c r="E69" s="61">
        <f t="shared" si="0"/>
        <v>100</v>
      </c>
    </row>
    <row r="70" spans="1:5" ht="49.5" customHeight="1">
      <c r="A70" s="28" t="s">
        <v>116</v>
      </c>
      <c r="B70" s="29" t="s">
        <v>117</v>
      </c>
      <c r="C70" s="30">
        <v>68873</v>
      </c>
      <c r="D70" s="58">
        <v>68873</v>
      </c>
      <c r="E70" s="62">
        <f t="shared" si="0"/>
        <v>100</v>
      </c>
    </row>
    <row r="71" spans="1:5" ht="66.75" customHeight="1">
      <c r="A71" s="28" t="s">
        <v>109</v>
      </c>
      <c r="B71" s="27" t="s">
        <v>110</v>
      </c>
      <c r="C71" s="18">
        <v>19136</v>
      </c>
      <c r="D71" s="58">
        <v>15307</v>
      </c>
      <c r="E71" s="62">
        <f t="shared" si="0"/>
        <v>79.99059364548495</v>
      </c>
    </row>
    <row r="72" spans="1:5" ht="18" customHeight="1">
      <c r="A72" s="46" t="s">
        <v>69</v>
      </c>
      <c r="B72" s="17" t="s">
        <v>65</v>
      </c>
      <c r="C72" s="30">
        <f>C73+C74+C75+C76+C77+C80+C78+C79</f>
        <v>993816</v>
      </c>
      <c r="D72" s="30">
        <f>D73+D74+D75+D76+D77+D80+D78+D79</f>
        <v>993816</v>
      </c>
      <c r="E72" s="62">
        <f t="shared" si="0"/>
        <v>100</v>
      </c>
    </row>
    <row r="73" spans="1:5" ht="27.75" customHeight="1">
      <c r="A73" s="47" t="s">
        <v>71</v>
      </c>
      <c r="B73" s="49" t="s">
        <v>65</v>
      </c>
      <c r="C73" s="33">
        <v>535655</v>
      </c>
      <c r="D73" s="57">
        <v>535655</v>
      </c>
      <c r="E73" s="61">
        <f t="shared" si="0"/>
        <v>100</v>
      </c>
    </row>
    <row r="74" spans="1:5" ht="28.5" customHeight="1">
      <c r="A74" s="47" t="s">
        <v>72</v>
      </c>
      <c r="B74" s="49" t="s">
        <v>65</v>
      </c>
      <c r="C74" s="33">
        <v>563</v>
      </c>
      <c r="D74" s="57">
        <v>563</v>
      </c>
      <c r="E74" s="61">
        <f t="shared" si="0"/>
        <v>100</v>
      </c>
    </row>
    <row r="75" spans="1:5" ht="41.25" customHeight="1">
      <c r="A75" s="47" t="s">
        <v>73</v>
      </c>
      <c r="B75" s="49" t="s">
        <v>65</v>
      </c>
      <c r="C75" s="33">
        <v>4782</v>
      </c>
      <c r="D75" s="57">
        <v>4782</v>
      </c>
      <c r="E75" s="61">
        <f aca="true" t="shared" si="1" ref="E75:E101">D75/C75*100</f>
        <v>100</v>
      </c>
    </row>
    <row r="76" spans="1:5" s="4" customFormat="1" ht="27.75" customHeight="1">
      <c r="A76" s="47" t="s">
        <v>74</v>
      </c>
      <c r="B76" s="49" t="s">
        <v>65</v>
      </c>
      <c r="C76" s="33">
        <v>2549</v>
      </c>
      <c r="D76" s="57">
        <v>2549</v>
      </c>
      <c r="E76" s="61">
        <f t="shared" si="1"/>
        <v>100</v>
      </c>
    </row>
    <row r="77" spans="1:5" s="4" customFormat="1" ht="54.75" customHeight="1">
      <c r="A77" s="47" t="s">
        <v>70</v>
      </c>
      <c r="B77" s="49" t="s">
        <v>65</v>
      </c>
      <c r="C77" s="33">
        <v>13</v>
      </c>
      <c r="D77" s="57">
        <v>13</v>
      </c>
      <c r="E77" s="61">
        <f t="shared" si="1"/>
        <v>100</v>
      </c>
    </row>
    <row r="78" spans="1:5" s="4" customFormat="1" ht="27.75" customHeight="1">
      <c r="A78" s="47" t="s">
        <v>126</v>
      </c>
      <c r="B78" s="49" t="s">
        <v>65</v>
      </c>
      <c r="C78" s="33">
        <v>51</v>
      </c>
      <c r="D78" s="57">
        <v>51</v>
      </c>
      <c r="E78" s="61">
        <f t="shared" si="1"/>
        <v>100</v>
      </c>
    </row>
    <row r="79" spans="1:5" s="4" customFormat="1" ht="54" customHeight="1">
      <c r="A79" s="51" t="s">
        <v>128</v>
      </c>
      <c r="B79" s="49" t="s">
        <v>65</v>
      </c>
      <c r="C79" s="33">
        <v>203</v>
      </c>
      <c r="D79" s="57">
        <v>203</v>
      </c>
      <c r="E79" s="61">
        <f t="shared" si="1"/>
        <v>100</v>
      </c>
    </row>
    <row r="80" spans="1:5" s="4" customFormat="1" ht="15.75" customHeight="1">
      <c r="A80" s="47" t="s">
        <v>75</v>
      </c>
      <c r="B80" s="49" t="s">
        <v>65</v>
      </c>
      <c r="C80" s="33">
        <v>450000</v>
      </c>
      <c r="D80" s="57">
        <v>450000</v>
      </c>
      <c r="E80" s="61">
        <f t="shared" si="1"/>
        <v>100</v>
      </c>
    </row>
    <row r="81" spans="1:6" s="4" customFormat="1" ht="49.5" customHeight="1">
      <c r="A81" s="31" t="s">
        <v>101</v>
      </c>
      <c r="B81" s="27" t="s">
        <v>102</v>
      </c>
      <c r="C81" s="30">
        <f>C82</f>
        <v>300</v>
      </c>
      <c r="D81" s="58">
        <f>D82</f>
        <v>300</v>
      </c>
      <c r="E81" s="62">
        <f t="shared" si="1"/>
        <v>100</v>
      </c>
      <c r="F81" s="69"/>
    </row>
    <row r="82" spans="1:6" s="4" customFormat="1" ht="66" customHeight="1">
      <c r="A82" s="28" t="s">
        <v>103</v>
      </c>
      <c r="B82" s="27" t="s">
        <v>104</v>
      </c>
      <c r="C82" s="30">
        <v>300</v>
      </c>
      <c r="D82" s="58">
        <v>300</v>
      </c>
      <c r="E82" s="62">
        <f t="shared" si="1"/>
        <v>100</v>
      </c>
      <c r="F82" s="69"/>
    </row>
    <row r="83" spans="1:6" s="4" customFormat="1" ht="29.25" customHeight="1">
      <c r="A83" s="32" t="s">
        <v>105</v>
      </c>
      <c r="B83" s="50" t="s">
        <v>104</v>
      </c>
      <c r="C83" s="33">
        <v>300</v>
      </c>
      <c r="D83" s="57">
        <v>300</v>
      </c>
      <c r="E83" s="61">
        <f t="shared" si="1"/>
        <v>100</v>
      </c>
      <c r="F83" s="69"/>
    </row>
    <row r="84" spans="1:6" s="4" customFormat="1" ht="33.75" customHeight="1">
      <c r="A84" s="31" t="s">
        <v>56</v>
      </c>
      <c r="B84" s="27" t="s">
        <v>59</v>
      </c>
      <c r="C84" s="18">
        <f>C85+C86+C87</f>
        <v>98922</v>
      </c>
      <c r="D84" s="18">
        <f>D85+D86+D87</f>
        <v>98922</v>
      </c>
      <c r="E84" s="62">
        <f t="shared" si="1"/>
        <v>100</v>
      </c>
      <c r="F84" s="69"/>
    </row>
    <row r="85" spans="1:6" s="4" customFormat="1" ht="34.5" customHeight="1">
      <c r="A85" s="28" t="s">
        <v>76</v>
      </c>
      <c r="B85" s="27" t="s">
        <v>68</v>
      </c>
      <c r="C85" s="18">
        <v>2247</v>
      </c>
      <c r="D85" s="58">
        <v>2247</v>
      </c>
      <c r="E85" s="62">
        <f t="shared" si="1"/>
        <v>100</v>
      </c>
      <c r="F85" s="69"/>
    </row>
    <row r="86" spans="1:6" s="4" customFormat="1" ht="49.5" customHeight="1">
      <c r="A86" s="28" t="s">
        <v>108</v>
      </c>
      <c r="B86" s="27" t="s">
        <v>106</v>
      </c>
      <c r="C86" s="18">
        <v>5000</v>
      </c>
      <c r="D86" s="58">
        <v>5000</v>
      </c>
      <c r="E86" s="62">
        <f t="shared" si="1"/>
        <v>100</v>
      </c>
      <c r="F86" s="69"/>
    </row>
    <row r="87" spans="1:6" s="4" customFormat="1" ht="16.5" customHeight="1">
      <c r="A87" s="28" t="s">
        <v>77</v>
      </c>
      <c r="B87" s="27" t="s">
        <v>66</v>
      </c>
      <c r="C87" s="18">
        <f>C88+C89+C90+C91+C92+C94+C93</f>
        <v>91675</v>
      </c>
      <c r="D87" s="18">
        <f>D88+D89+D90+D91+D92+D94+D93</f>
        <v>91675</v>
      </c>
      <c r="E87" s="62">
        <f t="shared" si="1"/>
        <v>100</v>
      </c>
      <c r="F87" s="69"/>
    </row>
    <row r="88" spans="1:6" s="4" customFormat="1" ht="55.5" customHeight="1">
      <c r="A88" s="32" t="s">
        <v>78</v>
      </c>
      <c r="B88" s="50" t="s">
        <v>66</v>
      </c>
      <c r="C88" s="33">
        <v>4</v>
      </c>
      <c r="D88" s="57">
        <v>4</v>
      </c>
      <c r="E88" s="61">
        <f t="shared" si="1"/>
        <v>100</v>
      </c>
      <c r="F88" s="69"/>
    </row>
    <row r="89" spans="1:5" s="4" customFormat="1" ht="41.25" customHeight="1">
      <c r="A89" s="32" t="s">
        <v>137</v>
      </c>
      <c r="B89" s="50" t="s">
        <v>66</v>
      </c>
      <c r="C89" s="33">
        <v>604</v>
      </c>
      <c r="D89" s="57">
        <v>604</v>
      </c>
      <c r="E89" s="61">
        <f t="shared" si="1"/>
        <v>100</v>
      </c>
    </row>
    <row r="90" spans="1:5" s="4" customFormat="1" ht="29.25" customHeight="1">
      <c r="A90" s="32" t="s">
        <v>118</v>
      </c>
      <c r="B90" s="50" t="s">
        <v>66</v>
      </c>
      <c r="C90" s="33">
        <v>500</v>
      </c>
      <c r="D90" s="57">
        <v>500</v>
      </c>
      <c r="E90" s="61">
        <f t="shared" si="1"/>
        <v>100</v>
      </c>
    </row>
    <row r="91" spans="1:5" s="4" customFormat="1" ht="41.25" customHeight="1">
      <c r="A91" s="32" t="s">
        <v>119</v>
      </c>
      <c r="B91" s="50" t="s">
        <v>66</v>
      </c>
      <c r="C91" s="33">
        <v>317</v>
      </c>
      <c r="D91" s="57">
        <v>317</v>
      </c>
      <c r="E91" s="61">
        <f t="shared" si="1"/>
        <v>100</v>
      </c>
    </row>
    <row r="92" spans="1:5" s="4" customFormat="1" ht="41.25" customHeight="1">
      <c r="A92" s="32" t="s">
        <v>120</v>
      </c>
      <c r="B92" s="50" t="s">
        <v>66</v>
      </c>
      <c r="C92" s="33">
        <v>550</v>
      </c>
      <c r="D92" s="57">
        <v>550</v>
      </c>
      <c r="E92" s="61">
        <f t="shared" si="1"/>
        <v>100</v>
      </c>
    </row>
    <row r="93" spans="1:5" s="4" customFormat="1" ht="41.25" customHeight="1" hidden="1">
      <c r="A93" s="32" t="s">
        <v>127</v>
      </c>
      <c r="B93" s="50" t="s">
        <v>66</v>
      </c>
      <c r="C93" s="33">
        <v>0</v>
      </c>
      <c r="D93" s="57"/>
      <c r="E93" s="61" t="e">
        <f t="shared" si="1"/>
        <v>#DIV/0!</v>
      </c>
    </row>
    <row r="94" spans="1:5" s="4" customFormat="1" ht="29.25" customHeight="1">
      <c r="A94" s="32" t="s">
        <v>121</v>
      </c>
      <c r="B94" s="50" t="s">
        <v>66</v>
      </c>
      <c r="C94" s="33">
        <v>89700</v>
      </c>
      <c r="D94" s="57">
        <v>89700</v>
      </c>
      <c r="E94" s="61">
        <f t="shared" si="1"/>
        <v>100</v>
      </c>
    </row>
    <row r="95" spans="1:5" s="4" customFormat="1" ht="49.5" customHeight="1">
      <c r="A95" s="34" t="s">
        <v>122</v>
      </c>
      <c r="B95" s="27" t="s">
        <v>107</v>
      </c>
      <c r="C95" s="30">
        <v>39000</v>
      </c>
      <c r="D95" s="58">
        <v>39000</v>
      </c>
      <c r="E95" s="61">
        <f t="shared" si="1"/>
        <v>100</v>
      </c>
    </row>
    <row r="96" spans="1:5" s="4" customFormat="1" ht="12" customHeight="1">
      <c r="A96" s="16"/>
      <c r="B96" s="17"/>
      <c r="C96" s="18"/>
      <c r="D96" s="58"/>
      <c r="E96" s="62"/>
    </row>
    <row r="97" spans="1:5" s="4" customFormat="1" ht="29.25" customHeight="1">
      <c r="A97" s="19" t="s">
        <v>81</v>
      </c>
      <c r="B97" s="20" t="s">
        <v>82</v>
      </c>
      <c r="C97" s="68"/>
      <c r="D97" s="59">
        <v>-25395</v>
      </c>
      <c r="E97" s="63"/>
    </row>
    <row r="98" spans="1:5" s="4" customFormat="1" ht="18" customHeight="1" hidden="1">
      <c r="A98" s="16" t="s">
        <v>83</v>
      </c>
      <c r="B98" s="17" t="s">
        <v>84</v>
      </c>
      <c r="C98" s="18"/>
      <c r="D98" s="58"/>
      <c r="E98" s="63"/>
    </row>
    <row r="99" spans="1:5" s="4" customFormat="1" ht="48.75" customHeight="1" hidden="1">
      <c r="A99" s="16" t="s">
        <v>85</v>
      </c>
      <c r="B99" s="17" t="s">
        <v>86</v>
      </c>
      <c r="C99" s="18"/>
      <c r="D99" s="58"/>
      <c r="E99" s="63"/>
    </row>
    <row r="100" spans="1:5" s="4" customFormat="1" ht="12" customHeight="1">
      <c r="A100" s="21"/>
      <c r="B100" s="22"/>
      <c r="C100" s="23"/>
      <c r="D100" s="60"/>
      <c r="E100" s="70"/>
    </row>
    <row r="101" spans="1:5" ht="15.75" customHeight="1">
      <c r="A101" s="13" t="s">
        <v>29</v>
      </c>
      <c r="B101" s="14"/>
      <c r="C101" s="15">
        <f>C11+C63</f>
        <v>3642799</v>
      </c>
      <c r="D101" s="15">
        <f>D11+D63+D97</f>
        <v>3703702</v>
      </c>
      <c r="E101" s="71">
        <f t="shared" si="1"/>
        <v>101.67187374323974</v>
      </c>
    </row>
    <row r="102" spans="1:4" ht="74.25" customHeight="1">
      <c r="A102" s="75" t="s">
        <v>142</v>
      </c>
      <c r="B102" s="75"/>
      <c r="C102" s="75"/>
      <c r="D102" s="75"/>
    </row>
  </sheetData>
  <mergeCells count="2">
    <mergeCell ref="A7:E7"/>
    <mergeCell ref="A102:D102"/>
  </mergeCells>
  <printOptions/>
  <pageMargins left="0.5905511811023623" right="0.3937007874015748" top="0.5905511811023623" bottom="0.3937007874015748" header="0.35433070866141736" footer="0.275590551181102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MykshinaOI</dc:creator>
  <cp:keywords/>
  <dc:description/>
  <cp:lastModifiedBy>meria-DFKIB</cp:lastModifiedBy>
  <cp:lastPrinted>2007-03-19T08:48:20Z</cp:lastPrinted>
  <dcterms:created xsi:type="dcterms:W3CDTF">2001-10-29T11:15:23Z</dcterms:created>
  <dcterms:modified xsi:type="dcterms:W3CDTF">2007-03-20T13:16:34Z</dcterms:modified>
  <cp:category/>
  <cp:version/>
  <cp:contentType/>
  <cp:contentStatus/>
</cp:coreProperties>
</file>