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578" activeTab="0"/>
  </bookViews>
  <sheets>
    <sheet name="Северный округ" sheetId="1" r:id="rId1"/>
  </sheets>
  <definedNames>
    <definedName name="Excel_BuiltIn_Print_Area_3">#REF!</definedName>
    <definedName name="_xlnm.Print_Area" localSheetId="0">'Северный округ'!$A$1:$FP$47</definedName>
  </definedNames>
  <calcPr fullCalcOnLoad="1"/>
</workbook>
</file>

<file path=xl/sharedStrings.xml><?xml version="1.0" encoding="utf-8"?>
<sst xmlns="http://schemas.openxmlformats.org/spreadsheetml/2006/main" count="552" uniqueCount="199">
  <si>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</si>
  <si>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</si>
  <si>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</si>
  <si>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деревянные благоустроенные жилые дома</t>
  </si>
  <si>
    <t>%</t>
  </si>
  <si>
    <t>I. Содержание помещений общего пользования</t>
  </si>
  <si>
    <t>раз(а) в неделю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</si>
  <si>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</si>
  <si>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</si>
  <si>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</si>
  <si>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</si>
  <si>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7. Уборка мусора на контейнерных площадках (помойных ям)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</si>
  <si>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</si>
  <si>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</si>
  <si>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</si>
  <si>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</si>
  <si>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по мере необходимости в течение 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</si>
  <si>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</si>
  <si>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</si>
  <si>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</si>
  <si>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</si>
  <si>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</si>
  <si>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</si>
  <si>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</si>
  <si>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</si>
  <si>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</si>
  <si>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</si>
  <si>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</si>
  <si>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</si>
  <si>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</si>
  <si>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</si>
  <si>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Лот № 1</t>
  </si>
  <si>
    <t>Приложение № 2</t>
  </si>
  <si>
    <t>Жилой район Северный территориальный округ</t>
  </si>
  <si>
    <t>бергавинова, 13</t>
  </si>
  <si>
    <t>добролюбова, 12</t>
  </si>
  <si>
    <t>добролюбова, 17</t>
  </si>
  <si>
    <t>добролюбова, 18</t>
  </si>
  <si>
    <t>добролюбова, 18 корп.1</t>
  </si>
  <si>
    <t>добролюбова, 24</t>
  </si>
  <si>
    <t>добролюбова, 26</t>
  </si>
  <si>
    <t>индустриальная,12</t>
  </si>
  <si>
    <t>индустриальная,14</t>
  </si>
  <si>
    <t>индустриальная,16</t>
  </si>
  <si>
    <t>каботажная, 7</t>
  </si>
  <si>
    <t>каботажная, 9</t>
  </si>
  <si>
    <t>кр. маршалов, 11</t>
  </si>
  <si>
    <t>кутузова, 1</t>
  </si>
  <si>
    <t>кутузова, 9</t>
  </si>
  <si>
    <t>кутузова, 11</t>
  </si>
  <si>
    <t>кутузова, 13</t>
  </si>
  <si>
    <t>партизанская, 3</t>
  </si>
  <si>
    <t>партизанская, 12, корп.1</t>
  </si>
  <si>
    <t>партизанская, 12, корп.2</t>
  </si>
  <si>
    <t>партизанская, 15</t>
  </si>
  <si>
    <t>партизанская, 18</t>
  </si>
  <si>
    <t>партизанская, 28, корп.2</t>
  </si>
  <si>
    <t>пушкинская, 1</t>
  </si>
  <si>
    <t>пушкинская, 3</t>
  </si>
  <si>
    <t>пушкинская, 4</t>
  </si>
  <si>
    <t>пушкинская, 5</t>
  </si>
  <si>
    <t>пушкинская, 9</t>
  </si>
  <si>
    <t>пушкинская, 12</t>
  </si>
  <si>
    <t>репина, 7</t>
  </si>
  <si>
    <t>репина, 9</t>
  </si>
  <si>
    <t>репина, 11</t>
  </si>
  <si>
    <t>репина, 14</t>
  </si>
  <si>
    <t>репина, 15</t>
  </si>
  <si>
    <t>репина, 16</t>
  </si>
  <si>
    <t>репина, 17</t>
  </si>
  <si>
    <t>репина, 18</t>
  </si>
  <si>
    <t>репина, 19</t>
  </si>
  <si>
    <t>репина, 16, корп. 1</t>
  </si>
  <si>
    <t>репина, 20</t>
  </si>
  <si>
    <t>репина, 21</t>
  </si>
  <si>
    <t>репина, 22</t>
  </si>
  <si>
    <t>репина, 24</t>
  </si>
  <si>
    <t>титова, 6</t>
  </si>
  <si>
    <t>титова, 9</t>
  </si>
  <si>
    <t>титова, 13</t>
  </si>
  <si>
    <t>титова, 14</t>
  </si>
  <si>
    <t>титова, 15</t>
  </si>
  <si>
    <t>титова, 15, корп. 1</t>
  </si>
  <si>
    <t>титова, 20, корп. 1</t>
  </si>
  <si>
    <t>тельмана, 3</t>
  </si>
  <si>
    <t>ударников, 7</t>
  </si>
  <si>
    <t>ударников, 8</t>
  </si>
  <si>
    <t>ударников, 10</t>
  </si>
  <si>
    <t>ударников,11</t>
  </si>
  <si>
    <t>ударников, 15</t>
  </si>
  <si>
    <t>ударников, 16</t>
  </si>
  <si>
    <t>ударников, 17</t>
  </si>
  <si>
    <t>ударников, 18</t>
  </si>
  <si>
    <t>ударников, 19</t>
  </si>
  <si>
    <t>ударников, 21</t>
  </si>
  <si>
    <t>ударников, 26</t>
  </si>
  <si>
    <t>добролюбова, 7</t>
  </si>
  <si>
    <t>ильича, 50, корп.1</t>
  </si>
  <si>
    <t>ильича, 50, корп.3</t>
  </si>
  <si>
    <t>орджоникидзе, 24, корп.3</t>
  </si>
  <si>
    <t>орджоникидзе, 26, корп.1</t>
  </si>
  <si>
    <t>ильича, 50</t>
  </si>
  <si>
    <t>ильича, 50 корп.2</t>
  </si>
  <si>
    <t>добролюбова, 16</t>
  </si>
  <si>
    <t>двухэтажные деревянные здания неблагоустроенные</t>
  </si>
  <si>
    <t>ильича, 46, корп. 1</t>
  </si>
  <si>
    <t>кольская, 17</t>
  </si>
  <si>
    <t>кольская, 18</t>
  </si>
  <si>
    <t>кольская, 19</t>
  </si>
  <si>
    <t>кольская, 21</t>
  </si>
  <si>
    <t>кольская, 22</t>
  </si>
  <si>
    <t>пушкинская, 4 корп.2</t>
  </si>
  <si>
    <t>ильича, 16</t>
  </si>
  <si>
    <t>двухэтажные ревянные здания, благоустроенные без газоснабжения с электроплитами</t>
  </si>
  <si>
    <t>горького, 13</t>
  </si>
  <si>
    <t>добролюбова, 15</t>
  </si>
  <si>
    <t>добролюбова, 20</t>
  </si>
  <si>
    <t>добролюбова, 22</t>
  </si>
  <si>
    <t>ильича, 2, корп. 2</t>
  </si>
  <si>
    <t>ильича, 11</t>
  </si>
  <si>
    <t>индустриальная, 9</t>
  </si>
  <si>
    <t>каботажная, 3</t>
  </si>
  <si>
    <t>каботажная, 5</t>
  </si>
  <si>
    <t>каботажная, 11</t>
  </si>
  <si>
    <t>кировская, 11</t>
  </si>
  <si>
    <t>кр. маршалов, 19</t>
  </si>
  <si>
    <t>мичуринская, 10</t>
  </si>
  <si>
    <t>мичуринская, 12</t>
  </si>
  <si>
    <t>орджоникидзе, 26 корп.3</t>
  </si>
  <si>
    <t>партизаниская,6</t>
  </si>
  <si>
    <t>партизаниская,12</t>
  </si>
  <si>
    <t>репина, 11 корп.1</t>
  </si>
  <si>
    <t>репина, 15 корп.1</t>
  </si>
  <si>
    <t>титова, 4</t>
  </si>
  <si>
    <t>титова, 25</t>
  </si>
  <si>
    <t>ударников, 2</t>
  </si>
  <si>
    <t>ударников, 2, корп. 1</t>
  </si>
  <si>
    <t>ударников, 12</t>
  </si>
  <si>
    <t>ударников, 15, корп. 1</t>
  </si>
  <si>
    <t>деревянные благоустроенные жилые дома без газа и горячей воды</t>
  </si>
  <si>
    <t>ильича, 39, корп. 2</t>
  </si>
  <si>
    <t>ильича, 54</t>
  </si>
  <si>
    <t>ильича, 46</t>
  </si>
  <si>
    <t>ильича, 54, корп. 1</t>
  </si>
  <si>
    <t>кольская, 10</t>
  </si>
  <si>
    <t>кольская, 12</t>
  </si>
  <si>
    <t>кольская, 14</t>
  </si>
  <si>
    <t>кольская, 16</t>
  </si>
  <si>
    <t>орджоникидзе, 24</t>
  </si>
  <si>
    <t>орджоникидзе, 26</t>
  </si>
  <si>
    <t>орджоникидзе, 24, корп. 1</t>
  </si>
  <si>
    <t>орджоникидзе, 24, корп. 2</t>
  </si>
  <si>
    <t>ильича, 12</t>
  </si>
  <si>
    <t>пятиэтажные дома благоустроенные</t>
  </si>
  <si>
    <t>целлюлозная, 22</t>
  </si>
  <si>
    <t>добролюбова, 28</t>
  </si>
  <si>
    <t>партизаннская, 60, корп. 1</t>
  </si>
  <si>
    <t>партизаннская, 64, корп. 1</t>
  </si>
  <si>
    <t>химиков 21</t>
  </si>
  <si>
    <t>горького, 5</t>
  </si>
  <si>
    <t>деревянные благоустроенные с износом 65% и более</t>
  </si>
  <si>
    <t>деревянные  жилые дома  с водопр канализ износ 65% и более</t>
  </si>
  <si>
    <t>одноэтажные деревянные благоустроенные дома с износом 65% и более</t>
  </si>
  <si>
    <t>дерев неблагоуст жил дома с водопр канализ газифик ваннами с износом 65% и более</t>
  </si>
  <si>
    <t>двухэтажные деревянные здания, без горячего водоснабжения с износом 65% и более</t>
  </si>
  <si>
    <t>двухэтажные деревянные здания, неблагоустроенные с водопроводом, износом 65% и более</t>
  </si>
  <si>
    <t>двухэтажные ревянные здания, благоустроенные без газоснабжения с электроплитами с износом 65% и более</t>
  </si>
  <si>
    <t>5 раз(а) в неделю</t>
  </si>
  <si>
    <t>2 раз(а) в неделю</t>
  </si>
  <si>
    <t>1 раз(а) в месяц</t>
  </si>
  <si>
    <t>3 раз(а) в неделю</t>
  </si>
  <si>
    <t>по мере необходимости</t>
  </si>
  <si>
    <t>3 раз(а) в год</t>
  </si>
  <si>
    <t>4 раз(а) в год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</si>
  <si>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</si>
  <si>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</si>
  <si>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8 раз(а) в год</t>
  </si>
  <si>
    <t>1 раз(а) в год</t>
  </si>
  <si>
    <t>деревянные здания прзнанные не пригодными для проживания по МВК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</si>
  <si>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</si>
  <si>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</si>
  <si>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</si>
  <si>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</si>
  <si>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</si>
  <si>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</si>
  <si>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</si>
  <si>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</si>
  <si>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</si>
  <si>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</si>
  <si>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</si>
  <si>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
</t>
  </si>
  <si>
    <t>23. Проверка и обслуживание коллективных приборов учета тепловой энергии</t>
  </si>
  <si>
    <t>Наименование работ и услуг</t>
  </si>
  <si>
    <t>Периодичность выполнения работ и оказания услуг</t>
  </si>
  <si>
    <t>на 1 кв.м. общей площади  (рублей в месяц)</t>
  </si>
  <si>
    <t>деревянные  жилые дома без центр отопл и газоснабжения</t>
  </si>
  <si>
    <t>о проведении открытого конкурса</t>
  </si>
  <si>
    <t xml:space="preserve">к Извещению и документации </t>
  </si>
  <si>
    <t>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</si>
</sst>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19" xfId="0" applyNumberFormat="1" applyFont="1" applyBorder="1" applyAlignment="1">
      <alignment horizontal="left" vertical="top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4"/>
  <sheetViews>
    <sheetView tabSelected="1" view="pageBreakPreview" zoomScaleSheetLayoutView="100" zoomScalePageLayoutView="0" workbookViewId="0" topLeftCell="A1">
      <pane xSplit="6" ySplit="9" topLeftCell="FB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FC16" sqref="FC16:FC39"/>
    </sheetView>
  </sheetViews>
  <sheetFormatPr defaultColWidth="9.00390625" defaultRowHeight="12.75"/>
  <cols>
    <col min="1" max="1" width="12.25390625" style="1" customWidth="1"/>
    <col min="2" max="5" width="9.125" style="1" customWidth="1"/>
    <col min="6" max="6" width="15.75390625" style="1" customWidth="1"/>
    <col min="7" max="7" width="21.00390625" style="1" customWidth="1"/>
    <col min="8" max="8" width="0.12890625" style="1" customWidth="1"/>
    <col min="9" max="9" width="7.875" style="15" customWidth="1"/>
    <col min="10" max="36" width="9.25390625" style="15" customWidth="1"/>
    <col min="37" max="37" width="20.875" style="15" customWidth="1"/>
    <col min="38" max="38" width="6.375" style="15" hidden="1" customWidth="1"/>
    <col min="39" max="39" width="8.00390625" style="15" customWidth="1"/>
    <col min="40" max="41" width="9.25390625" style="15" customWidth="1"/>
    <col min="42" max="42" width="21.00390625" style="15" customWidth="1"/>
    <col min="43" max="43" width="6.625" style="15" hidden="1" customWidth="1"/>
    <col min="44" max="44" width="8.25390625" style="15" customWidth="1"/>
    <col min="45" max="48" width="11.75390625" style="15" customWidth="1"/>
    <col min="49" max="50" width="13.125" style="15" customWidth="1"/>
    <col min="51" max="51" width="22.375" style="15" customWidth="1"/>
    <col min="52" max="52" width="0.12890625" style="15" customWidth="1"/>
    <col min="53" max="53" width="8.125" style="15" customWidth="1"/>
    <col min="54" max="57" width="8.875" style="15" bestFit="1" customWidth="1"/>
    <col min="58" max="78" width="9.125" style="15" customWidth="1"/>
    <col min="79" max="79" width="21.00390625" style="15" customWidth="1"/>
    <col min="80" max="80" width="0.2421875" style="15" customWidth="1"/>
    <col min="81" max="81" width="8.125" style="15" customWidth="1"/>
    <col min="82" max="82" width="9.25390625" style="15" customWidth="1"/>
    <col min="83" max="91" width="9.125" style="15" customWidth="1"/>
    <col min="92" max="92" width="22.00390625" style="15" customWidth="1"/>
    <col min="93" max="93" width="0.2421875" style="15" customWidth="1"/>
    <col min="94" max="94" width="8.625" style="15" customWidth="1"/>
    <col min="95" max="99" width="13.625" style="15" customWidth="1"/>
    <col min="100" max="100" width="22.00390625" style="15" customWidth="1"/>
    <col min="101" max="101" width="0.12890625" style="15" customWidth="1"/>
    <col min="102" max="102" width="8.625" style="15" customWidth="1"/>
    <col min="103" max="121" width="9.25390625" style="15" customWidth="1"/>
    <col min="122" max="122" width="8.875" style="15" customWidth="1"/>
    <col min="123" max="124" width="9.25390625" style="15" customWidth="1"/>
    <col min="125" max="125" width="21.00390625" style="15" customWidth="1"/>
    <col min="126" max="126" width="0.12890625" style="15" customWidth="1"/>
    <col min="127" max="127" width="9.25390625" style="15" customWidth="1"/>
    <col min="128" max="128" width="7.125" style="15" customWidth="1"/>
    <col min="129" max="129" width="20.875" style="15" customWidth="1"/>
    <col min="130" max="130" width="9.75390625" style="15" customWidth="1"/>
    <col min="131" max="131" width="9.25390625" style="15" customWidth="1"/>
    <col min="132" max="132" width="21.00390625" style="15" customWidth="1"/>
    <col min="133" max="133" width="7.00390625" style="15" hidden="1" customWidth="1"/>
    <col min="134" max="134" width="7.875" style="15" customWidth="1"/>
    <col min="135" max="135" width="9.875" style="15" bestFit="1" customWidth="1"/>
    <col min="136" max="136" width="21.875" style="15" customWidth="1"/>
    <col min="137" max="137" width="6.75390625" style="15" hidden="1" customWidth="1"/>
    <col min="138" max="138" width="8.125" style="15" customWidth="1"/>
    <col min="139" max="139" width="13.625" style="15" customWidth="1"/>
    <col min="140" max="140" width="21.125" style="15" customWidth="1"/>
    <col min="141" max="141" width="1.00390625" style="15" hidden="1" customWidth="1"/>
    <col min="142" max="142" width="8.00390625" style="15" customWidth="1"/>
    <col min="143" max="143" width="12.75390625" style="15" customWidth="1"/>
    <col min="144" max="144" width="22.375" style="15" customWidth="1"/>
    <col min="145" max="145" width="0.2421875" style="15" customWidth="1"/>
    <col min="146" max="146" width="7.75390625" style="15" customWidth="1"/>
    <col min="147" max="157" width="9.125" style="15" customWidth="1"/>
    <col min="158" max="158" width="22.375" style="15" customWidth="1"/>
    <col min="159" max="159" width="0.2421875" style="15" customWidth="1"/>
    <col min="160" max="160" width="8.00390625" style="15" customWidth="1"/>
    <col min="161" max="162" width="9.125" style="15" customWidth="1"/>
    <col min="163" max="163" width="10.00390625" style="15" bestFit="1" customWidth="1"/>
    <col min="164" max="167" width="9.125" style="15" customWidth="1"/>
    <col min="168" max="172" width="9.125" style="1" customWidth="1"/>
    <col min="173" max="173" width="14.75390625" style="1" customWidth="1"/>
    <col min="174" max="219" width="9.125" style="1" customWidth="1"/>
  </cols>
  <sheetData>
    <row r="1" spans="1:109" ht="16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16" t="s">
        <v>32</v>
      </c>
      <c r="DE1" s="16"/>
    </row>
    <row r="2" spans="1:109" ht="16.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17" t="s">
        <v>197</v>
      </c>
      <c r="DE2" s="17"/>
    </row>
    <row r="3" spans="1:109" ht="16.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17" t="s">
        <v>196</v>
      </c>
      <c r="DE3" s="17"/>
    </row>
    <row r="4" spans="1:9" ht="16.5" customHeight="1">
      <c r="A4" s="50" t="s">
        <v>24</v>
      </c>
      <c r="B4" s="50"/>
      <c r="C4" s="50"/>
      <c r="D4" s="50"/>
      <c r="E4" s="50"/>
      <c r="F4" s="50"/>
      <c r="G4" s="50"/>
      <c r="H4" s="50"/>
      <c r="I4" s="50"/>
    </row>
    <row r="5" spans="1:135" ht="16.5" customHeight="1">
      <c r="A5" s="2"/>
      <c r="B5" s="2"/>
      <c r="C5" s="2"/>
      <c r="D5" s="2"/>
      <c r="E5" s="2"/>
      <c r="F5" s="2"/>
      <c r="G5" s="2"/>
      <c r="H5" s="2"/>
      <c r="I5" s="18"/>
      <c r="AK5" s="18"/>
      <c r="AL5" s="18"/>
      <c r="AM5" s="18"/>
      <c r="CA5" s="18"/>
      <c r="CB5" s="18"/>
      <c r="CC5" s="18"/>
      <c r="DU5" s="18"/>
      <c r="DV5" s="18"/>
      <c r="DW5" s="18"/>
      <c r="DX5" s="18"/>
      <c r="DY5" s="18"/>
      <c r="DZ5" s="18"/>
      <c r="EB5" s="18"/>
      <c r="EC5" s="18"/>
      <c r="ED5" s="18"/>
      <c r="EE5" s="18"/>
    </row>
    <row r="6" spans="1:2" ht="12.75">
      <c r="A6" s="3" t="s">
        <v>31</v>
      </c>
      <c r="B6" s="3" t="s">
        <v>33</v>
      </c>
    </row>
    <row r="7" spans="1:167" ht="18" customHeight="1">
      <c r="A7" s="53" t="s">
        <v>192</v>
      </c>
      <c r="B7" s="53"/>
      <c r="C7" s="53"/>
      <c r="D7" s="53"/>
      <c r="E7" s="53"/>
      <c r="F7" s="53"/>
      <c r="G7" s="51" t="s">
        <v>23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9" ht="35.25" customHeight="1">
      <c r="A8" s="53"/>
      <c r="B8" s="53"/>
      <c r="C8" s="53"/>
      <c r="D8" s="53"/>
      <c r="E8" s="53"/>
      <c r="F8" s="53"/>
      <c r="G8" s="62" t="s">
        <v>3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4"/>
      <c r="AK8" s="54" t="s">
        <v>195</v>
      </c>
      <c r="AL8" s="55"/>
      <c r="AM8" s="55"/>
      <c r="AN8" s="55"/>
      <c r="AO8" s="55"/>
      <c r="AP8" s="69" t="s">
        <v>104</v>
      </c>
      <c r="AQ8" s="70"/>
      <c r="AR8" s="70"/>
      <c r="AS8" s="70"/>
      <c r="AT8" s="70"/>
      <c r="AU8" s="70"/>
      <c r="AV8" s="70"/>
      <c r="AW8" s="70"/>
      <c r="AX8" s="71"/>
      <c r="AY8" s="72" t="s">
        <v>113</v>
      </c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4"/>
      <c r="CA8" s="54" t="s">
        <v>139</v>
      </c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6"/>
      <c r="CN8" s="65" t="s">
        <v>153</v>
      </c>
      <c r="CO8" s="65"/>
      <c r="CP8" s="65"/>
      <c r="CQ8" s="65"/>
      <c r="CR8" s="65"/>
      <c r="CS8" s="65"/>
      <c r="CT8" s="65"/>
      <c r="CU8" s="65"/>
      <c r="CV8" s="75" t="s">
        <v>160</v>
      </c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7"/>
      <c r="DU8" s="54" t="s">
        <v>162</v>
      </c>
      <c r="DV8" s="55"/>
      <c r="DW8" s="55"/>
      <c r="DX8" s="56"/>
      <c r="DY8" s="54" t="s">
        <v>161</v>
      </c>
      <c r="DZ8" s="55"/>
      <c r="EA8" s="56"/>
      <c r="EB8" s="57" t="s">
        <v>163</v>
      </c>
      <c r="EC8" s="57"/>
      <c r="ED8" s="57"/>
      <c r="EE8" s="57"/>
      <c r="EF8" s="65" t="s">
        <v>164</v>
      </c>
      <c r="EG8" s="65"/>
      <c r="EH8" s="65"/>
      <c r="EI8" s="65"/>
      <c r="EJ8" s="65" t="s">
        <v>165</v>
      </c>
      <c r="EK8" s="65"/>
      <c r="EL8" s="65"/>
      <c r="EM8" s="65"/>
      <c r="EN8" s="65" t="s">
        <v>166</v>
      </c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75" t="s">
        <v>178</v>
      </c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7"/>
    </row>
    <row r="9" spans="1:169" s="5" customFormat="1" ht="58.5" customHeight="1">
      <c r="A9" s="53"/>
      <c r="B9" s="53"/>
      <c r="C9" s="53"/>
      <c r="D9" s="53"/>
      <c r="E9" s="53"/>
      <c r="F9" s="53"/>
      <c r="G9" s="46" t="s">
        <v>193</v>
      </c>
      <c r="H9" s="43" t="s">
        <v>4</v>
      </c>
      <c r="I9" s="47" t="s">
        <v>194</v>
      </c>
      <c r="J9" s="41" t="s">
        <v>36</v>
      </c>
      <c r="K9" s="41" t="s">
        <v>38</v>
      </c>
      <c r="L9" s="41" t="s">
        <v>44</v>
      </c>
      <c r="M9" s="42" t="s">
        <v>47</v>
      </c>
      <c r="N9" s="42" t="s">
        <v>49</v>
      </c>
      <c r="O9" s="41" t="s">
        <v>51</v>
      </c>
      <c r="P9" s="41" t="s">
        <v>52</v>
      </c>
      <c r="Q9" s="41" t="s">
        <v>53</v>
      </c>
      <c r="R9" s="41" t="s">
        <v>57</v>
      </c>
      <c r="S9" s="41" t="s">
        <v>60</v>
      </c>
      <c r="T9" s="41" t="s">
        <v>61</v>
      </c>
      <c r="U9" s="41" t="s">
        <v>62</v>
      </c>
      <c r="V9" s="41" t="s">
        <v>63</v>
      </c>
      <c r="W9" s="41" t="s">
        <v>64</v>
      </c>
      <c r="X9" s="41" t="s">
        <v>65</v>
      </c>
      <c r="Y9" s="41" t="s">
        <v>66</v>
      </c>
      <c r="Z9" s="42" t="s">
        <v>68</v>
      </c>
      <c r="AA9" s="41" t="s">
        <v>72</v>
      </c>
      <c r="AB9" s="41" t="s">
        <v>77</v>
      </c>
      <c r="AC9" s="42" t="s">
        <v>78</v>
      </c>
      <c r="AD9" s="42" t="s">
        <v>79</v>
      </c>
      <c r="AE9" s="41" t="s">
        <v>82</v>
      </c>
      <c r="AF9" s="41" t="s">
        <v>83</v>
      </c>
      <c r="AG9" s="41" t="s">
        <v>84</v>
      </c>
      <c r="AH9" s="41" t="s">
        <v>85</v>
      </c>
      <c r="AI9" s="41" t="s">
        <v>90</v>
      </c>
      <c r="AJ9" s="41" t="s">
        <v>92</v>
      </c>
      <c r="AK9" s="46" t="s">
        <v>193</v>
      </c>
      <c r="AL9" s="41" t="s">
        <v>4</v>
      </c>
      <c r="AM9" s="47" t="s">
        <v>194</v>
      </c>
      <c r="AN9" s="41" t="s">
        <v>59</v>
      </c>
      <c r="AO9" s="41" t="s">
        <v>101</v>
      </c>
      <c r="AP9" s="46" t="s">
        <v>193</v>
      </c>
      <c r="AQ9" s="19" t="s">
        <v>4</v>
      </c>
      <c r="AR9" s="47" t="s">
        <v>194</v>
      </c>
      <c r="AS9" s="19" t="s">
        <v>105</v>
      </c>
      <c r="AT9" s="19" t="s">
        <v>106</v>
      </c>
      <c r="AU9" s="19" t="s">
        <v>108</v>
      </c>
      <c r="AV9" s="19" t="s">
        <v>109</v>
      </c>
      <c r="AW9" s="19" t="s">
        <v>110</v>
      </c>
      <c r="AX9" s="19" t="s">
        <v>111</v>
      </c>
      <c r="AY9" s="46" t="s">
        <v>193</v>
      </c>
      <c r="AZ9" s="41" t="s">
        <v>4</v>
      </c>
      <c r="BA9" s="47" t="s">
        <v>194</v>
      </c>
      <c r="BB9" s="41" t="s">
        <v>98</v>
      </c>
      <c r="BC9" s="41" t="s">
        <v>99</v>
      </c>
      <c r="BD9" s="42" t="s">
        <v>100</v>
      </c>
      <c r="BE9" s="41" t="s">
        <v>102</v>
      </c>
      <c r="BF9" s="42" t="s">
        <v>37</v>
      </c>
      <c r="BG9" s="41" t="s">
        <v>116</v>
      </c>
      <c r="BH9" s="41" t="s">
        <v>117</v>
      </c>
      <c r="BI9" s="42" t="s">
        <v>123</v>
      </c>
      <c r="BJ9" s="41" t="s">
        <v>126</v>
      </c>
      <c r="BK9" s="42" t="s">
        <v>127</v>
      </c>
      <c r="BL9" s="41" t="s">
        <v>128</v>
      </c>
      <c r="BM9" s="42" t="s">
        <v>129</v>
      </c>
      <c r="BN9" s="41" t="s">
        <v>130</v>
      </c>
      <c r="BO9" s="41" t="s">
        <v>131</v>
      </c>
      <c r="BP9" s="41" t="s">
        <v>67</v>
      </c>
      <c r="BQ9" s="42" t="s">
        <v>132</v>
      </c>
      <c r="BR9" s="41" t="s">
        <v>133</v>
      </c>
      <c r="BS9" s="42" t="s">
        <v>81</v>
      </c>
      <c r="BT9" s="41" t="s">
        <v>135</v>
      </c>
      <c r="BU9" s="41" t="s">
        <v>136</v>
      </c>
      <c r="BV9" s="41" t="s">
        <v>86</v>
      </c>
      <c r="BW9" s="41" t="s">
        <v>137</v>
      </c>
      <c r="BX9" s="41" t="s">
        <v>138</v>
      </c>
      <c r="BY9" s="42" t="s">
        <v>91</v>
      </c>
      <c r="BZ9" s="41" t="s">
        <v>94</v>
      </c>
      <c r="CA9" s="46" t="s">
        <v>193</v>
      </c>
      <c r="CB9" s="41" t="s">
        <v>4</v>
      </c>
      <c r="CC9" s="47" t="s">
        <v>194</v>
      </c>
      <c r="CD9" s="41" t="s">
        <v>140</v>
      </c>
      <c r="CE9" s="41" t="s">
        <v>142</v>
      </c>
      <c r="CF9" s="41" t="s">
        <v>141</v>
      </c>
      <c r="CG9" s="42" t="s">
        <v>143</v>
      </c>
      <c r="CH9" s="41" t="s">
        <v>144</v>
      </c>
      <c r="CI9" s="42" t="s">
        <v>145</v>
      </c>
      <c r="CJ9" s="42" t="s">
        <v>146</v>
      </c>
      <c r="CK9" s="42" t="s">
        <v>150</v>
      </c>
      <c r="CL9" s="42" t="s">
        <v>151</v>
      </c>
      <c r="CM9" s="42" t="s">
        <v>149</v>
      </c>
      <c r="CN9" s="46" t="s">
        <v>193</v>
      </c>
      <c r="CO9" s="41" t="s">
        <v>4</v>
      </c>
      <c r="CP9" s="47" t="s">
        <v>194</v>
      </c>
      <c r="CQ9" s="41" t="s">
        <v>154</v>
      </c>
      <c r="CR9" s="41" t="s">
        <v>155</v>
      </c>
      <c r="CS9" s="41" t="s">
        <v>156</v>
      </c>
      <c r="CT9" s="41" t="s">
        <v>157</v>
      </c>
      <c r="CU9" s="41" t="s">
        <v>158</v>
      </c>
      <c r="CV9" s="46" t="s">
        <v>193</v>
      </c>
      <c r="CW9" s="41" t="s">
        <v>4</v>
      </c>
      <c r="CX9" s="47" t="s">
        <v>194</v>
      </c>
      <c r="CY9" s="41" t="s">
        <v>34</v>
      </c>
      <c r="CZ9" s="41" t="s">
        <v>35</v>
      </c>
      <c r="DA9" s="42" t="s">
        <v>39</v>
      </c>
      <c r="DB9" s="41" t="s">
        <v>40</v>
      </c>
      <c r="DC9" s="42" t="s">
        <v>41</v>
      </c>
      <c r="DD9" s="41" t="s">
        <v>42</v>
      </c>
      <c r="DE9" s="41" t="s">
        <v>43</v>
      </c>
      <c r="DF9" s="42" t="s">
        <v>45</v>
      </c>
      <c r="DG9" s="42" t="s">
        <v>46</v>
      </c>
      <c r="DH9" s="41" t="s">
        <v>48</v>
      </c>
      <c r="DI9" s="41" t="s">
        <v>50</v>
      </c>
      <c r="DJ9" s="41" t="s">
        <v>54</v>
      </c>
      <c r="DK9" s="41" t="s">
        <v>55</v>
      </c>
      <c r="DL9" s="41" t="s">
        <v>56</v>
      </c>
      <c r="DM9" s="41" t="s">
        <v>69</v>
      </c>
      <c r="DN9" s="41" t="s">
        <v>73</v>
      </c>
      <c r="DO9" s="42" t="s">
        <v>74</v>
      </c>
      <c r="DP9" s="41" t="s">
        <v>76</v>
      </c>
      <c r="DQ9" s="41" t="s">
        <v>87</v>
      </c>
      <c r="DR9" s="41" t="s">
        <v>88</v>
      </c>
      <c r="DS9" s="41" t="s">
        <v>93</v>
      </c>
      <c r="DT9" s="41" t="s">
        <v>95</v>
      </c>
      <c r="DU9" s="46" t="s">
        <v>193</v>
      </c>
      <c r="DV9" s="41" t="s">
        <v>4</v>
      </c>
      <c r="DW9" s="47" t="s">
        <v>194</v>
      </c>
      <c r="DX9" s="41" t="s">
        <v>96</v>
      </c>
      <c r="DY9" s="46" t="s">
        <v>193</v>
      </c>
      <c r="DZ9" s="47" t="s">
        <v>194</v>
      </c>
      <c r="EA9" s="41" t="s">
        <v>80</v>
      </c>
      <c r="EB9" s="46" t="s">
        <v>193</v>
      </c>
      <c r="EC9" s="41" t="s">
        <v>4</v>
      </c>
      <c r="ED9" s="47" t="s">
        <v>194</v>
      </c>
      <c r="EE9" s="41" t="s">
        <v>103</v>
      </c>
      <c r="EF9" s="46" t="s">
        <v>193</v>
      </c>
      <c r="EG9" s="41" t="s">
        <v>4</v>
      </c>
      <c r="EH9" s="47" t="s">
        <v>194</v>
      </c>
      <c r="EI9" s="41" t="s">
        <v>152</v>
      </c>
      <c r="EJ9" s="46" t="s">
        <v>193</v>
      </c>
      <c r="EK9" s="41" t="s">
        <v>4</v>
      </c>
      <c r="EL9" s="47" t="s">
        <v>194</v>
      </c>
      <c r="EM9" s="41" t="s">
        <v>112</v>
      </c>
      <c r="EN9" s="46" t="s">
        <v>193</v>
      </c>
      <c r="EO9" s="41" t="s">
        <v>4</v>
      </c>
      <c r="EP9" s="47" t="s">
        <v>194</v>
      </c>
      <c r="EQ9" s="41" t="s">
        <v>159</v>
      </c>
      <c r="ER9" s="41" t="s">
        <v>114</v>
      </c>
      <c r="ES9" s="41" t="s">
        <v>115</v>
      </c>
      <c r="ET9" s="41" t="s">
        <v>118</v>
      </c>
      <c r="EU9" s="42" t="s">
        <v>119</v>
      </c>
      <c r="EV9" s="41" t="s">
        <v>120</v>
      </c>
      <c r="EW9" s="41" t="s">
        <v>121</v>
      </c>
      <c r="EX9" s="41" t="s">
        <v>122</v>
      </c>
      <c r="EY9" s="41" t="s">
        <v>124</v>
      </c>
      <c r="EZ9" s="41" t="s">
        <v>125</v>
      </c>
      <c r="FA9" s="41" t="s">
        <v>134</v>
      </c>
      <c r="FB9" s="46" t="s">
        <v>193</v>
      </c>
      <c r="FC9" s="41" t="s">
        <v>4</v>
      </c>
      <c r="FD9" s="47" t="s">
        <v>194</v>
      </c>
      <c r="FE9" s="44" t="s">
        <v>58</v>
      </c>
      <c r="FF9" s="44" t="s">
        <v>71</v>
      </c>
      <c r="FG9" s="44" t="s">
        <v>107</v>
      </c>
      <c r="FH9" s="44" t="s">
        <v>70</v>
      </c>
      <c r="FI9" s="44" t="s">
        <v>147</v>
      </c>
      <c r="FJ9" s="44" t="s">
        <v>148</v>
      </c>
      <c r="FK9" s="44" t="s">
        <v>75</v>
      </c>
      <c r="FL9" s="44" t="s">
        <v>89</v>
      </c>
      <c r="FM9" s="44" t="s">
        <v>97</v>
      </c>
    </row>
    <row r="10" spans="1:169" ht="12.75">
      <c r="A10" s="59" t="s">
        <v>5</v>
      </c>
      <c r="B10" s="59"/>
      <c r="C10" s="59"/>
      <c r="D10" s="59"/>
      <c r="E10" s="59"/>
      <c r="F10" s="59"/>
      <c r="G10" s="6"/>
      <c r="H10" s="7">
        <f aca="true" t="shared" si="0" ref="H10:M10">SUM(H11:H14)</f>
        <v>0</v>
      </c>
      <c r="I10" s="20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aca="true" t="shared" si="1" ref="N10:Z10">SUM(N11:N14)</f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1">
        <f t="shared" si="1"/>
        <v>0</v>
      </c>
      <c r="Z10" s="21">
        <f t="shared" si="1"/>
        <v>0</v>
      </c>
      <c r="AA10" s="21">
        <f>SUM(AA11:AA14)</f>
        <v>0</v>
      </c>
      <c r="AB10" s="21">
        <f aca="true" t="shared" si="2" ref="AB10:AI10">SUM(AB11:AB14)</f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1">
        <f>SUM(AJ11:AJ14)</f>
        <v>0</v>
      </c>
      <c r="AK10" s="22"/>
      <c r="AL10" s="20">
        <f>SUM(AL11:AL14)</f>
        <v>0</v>
      </c>
      <c r="AM10" s="20">
        <f>SUM(AM11:AM14)</f>
        <v>0</v>
      </c>
      <c r="AN10" s="21">
        <f>SUM(AN11:AN14)</f>
        <v>0</v>
      </c>
      <c r="AO10" s="21">
        <f>SUM(AO11:AO14)</f>
        <v>0</v>
      </c>
      <c r="AP10" s="22"/>
      <c r="AQ10" s="20">
        <f>SUM(AQ11:AQ14)</f>
        <v>0</v>
      </c>
      <c r="AR10" s="20">
        <f>SUM(AR11:AR14)</f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3"/>
      <c r="AZ10" s="20">
        <f>SUM(AZ11:AZ14)</f>
        <v>0</v>
      </c>
      <c r="BA10" s="20">
        <v>0</v>
      </c>
      <c r="BB10" s="21">
        <f>SUM(BB11:BB14)</f>
        <v>0</v>
      </c>
      <c r="BC10" s="21">
        <f>SUM(BC11:BC14)</f>
        <v>0</v>
      </c>
      <c r="BD10" s="21">
        <f>SUM(BD11:BD14)</f>
        <v>0</v>
      </c>
      <c r="BE10" s="21">
        <f>SUM(BE11:BE14)</f>
        <v>0</v>
      </c>
      <c r="BF10" s="21">
        <f aca="true" t="shared" si="3" ref="BF10:BZ10">SUM(BF11:BF14)</f>
        <v>0</v>
      </c>
      <c r="BG10" s="21">
        <f t="shared" si="3"/>
        <v>0</v>
      </c>
      <c r="BH10" s="21">
        <f t="shared" si="3"/>
        <v>0</v>
      </c>
      <c r="BI10" s="21">
        <f>SUM(BI11:BI14)</f>
        <v>0</v>
      </c>
      <c r="BJ10" s="21">
        <f t="shared" si="3"/>
        <v>0</v>
      </c>
      <c r="BK10" s="21">
        <f t="shared" si="3"/>
        <v>0</v>
      </c>
      <c r="BL10" s="21">
        <f t="shared" si="3"/>
        <v>0</v>
      </c>
      <c r="BM10" s="21">
        <f t="shared" si="3"/>
        <v>0</v>
      </c>
      <c r="BN10" s="21">
        <f t="shared" si="3"/>
        <v>0</v>
      </c>
      <c r="BO10" s="21">
        <f t="shared" si="3"/>
        <v>0</v>
      </c>
      <c r="BP10" s="21">
        <f t="shared" si="3"/>
        <v>0</v>
      </c>
      <c r="BQ10" s="21">
        <f t="shared" si="3"/>
        <v>0</v>
      </c>
      <c r="BR10" s="21">
        <f t="shared" si="3"/>
        <v>0</v>
      </c>
      <c r="BS10" s="21">
        <f t="shared" si="3"/>
        <v>0</v>
      </c>
      <c r="BT10" s="21">
        <f t="shared" si="3"/>
        <v>0</v>
      </c>
      <c r="BU10" s="21">
        <f t="shared" si="3"/>
        <v>0</v>
      </c>
      <c r="BV10" s="21">
        <f t="shared" si="3"/>
        <v>0</v>
      </c>
      <c r="BW10" s="21">
        <f t="shared" si="3"/>
        <v>0</v>
      </c>
      <c r="BX10" s="21">
        <f t="shared" si="3"/>
        <v>0</v>
      </c>
      <c r="BY10" s="21">
        <f t="shared" si="3"/>
        <v>0</v>
      </c>
      <c r="BZ10" s="21">
        <f t="shared" si="3"/>
        <v>0</v>
      </c>
      <c r="CA10" s="22"/>
      <c r="CB10" s="20">
        <f aca="true" t="shared" si="4" ref="CB10:CM10">SUM(CB11:CB14)</f>
        <v>0</v>
      </c>
      <c r="CC10" s="20">
        <v>0</v>
      </c>
      <c r="CD10" s="21">
        <f t="shared" si="4"/>
        <v>0</v>
      </c>
      <c r="CE10" s="21">
        <f t="shared" si="4"/>
        <v>0</v>
      </c>
      <c r="CF10" s="21">
        <f t="shared" si="4"/>
        <v>0</v>
      </c>
      <c r="CG10" s="21">
        <f t="shared" si="4"/>
        <v>0</v>
      </c>
      <c r="CH10" s="21">
        <f t="shared" si="4"/>
        <v>0</v>
      </c>
      <c r="CI10" s="21">
        <f t="shared" si="4"/>
        <v>0</v>
      </c>
      <c r="CJ10" s="21">
        <f t="shared" si="4"/>
        <v>0</v>
      </c>
      <c r="CK10" s="21">
        <f t="shared" si="4"/>
        <v>0</v>
      </c>
      <c r="CL10" s="21">
        <f t="shared" si="4"/>
        <v>0</v>
      </c>
      <c r="CM10" s="21">
        <f t="shared" si="4"/>
        <v>0</v>
      </c>
      <c r="CN10" s="23"/>
      <c r="CO10" s="20">
        <f aca="true" t="shared" si="5" ref="CO10:CU10">SUM(CO11:CO14)</f>
        <v>0</v>
      </c>
      <c r="CP10" s="20">
        <f t="shared" si="5"/>
        <v>2.46</v>
      </c>
      <c r="CQ10" s="20">
        <f t="shared" si="5"/>
        <v>110260.152</v>
      </c>
      <c r="CR10" s="20">
        <f t="shared" si="5"/>
        <v>111668.256</v>
      </c>
      <c r="CS10" s="20">
        <f t="shared" si="5"/>
        <v>83414.66399999999</v>
      </c>
      <c r="CT10" s="20">
        <f t="shared" si="5"/>
        <v>106888.96800000001</v>
      </c>
      <c r="CU10" s="20">
        <f t="shared" si="5"/>
        <v>32513.328</v>
      </c>
      <c r="CV10" s="23"/>
      <c r="CW10" s="20">
        <f>SUM(CW11:CW14)</f>
        <v>0</v>
      </c>
      <c r="CX10" s="20">
        <v>0</v>
      </c>
      <c r="CY10" s="21">
        <f aca="true" t="shared" si="6" ref="CY10:DT10">SUM(CY11:CY14)</f>
        <v>0</v>
      </c>
      <c r="CZ10" s="21">
        <f t="shared" si="6"/>
        <v>0</v>
      </c>
      <c r="DA10" s="21">
        <f t="shared" si="6"/>
        <v>0</v>
      </c>
      <c r="DB10" s="21">
        <f t="shared" si="6"/>
        <v>0</v>
      </c>
      <c r="DC10" s="21">
        <f t="shared" si="6"/>
        <v>0</v>
      </c>
      <c r="DD10" s="21">
        <f t="shared" si="6"/>
        <v>0</v>
      </c>
      <c r="DE10" s="21">
        <f t="shared" si="6"/>
        <v>0</v>
      </c>
      <c r="DF10" s="21">
        <f t="shared" si="6"/>
        <v>0</v>
      </c>
      <c r="DG10" s="21">
        <f t="shared" si="6"/>
        <v>0</v>
      </c>
      <c r="DH10" s="21">
        <f t="shared" si="6"/>
        <v>0</v>
      </c>
      <c r="DI10" s="21">
        <f t="shared" si="6"/>
        <v>0</v>
      </c>
      <c r="DJ10" s="21">
        <f t="shared" si="6"/>
        <v>0</v>
      </c>
      <c r="DK10" s="21">
        <f t="shared" si="6"/>
        <v>0</v>
      </c>
      <c r="DL10" s="21">
        <f t="shared" si="6"/>
        <v>0</v>
      </c>
      <c r="DM10" s="21">
        <f t="shared" si="6"/>
        <v>0</v>
      </c>
      <c r="DN10" s="21">
        <f t="shared" si="6"/>
        <v>0</v>
      </c>
      <c r="DO10" s="21">
        <f t="shared" si="6"/>
        <v>0</v>
      </c>
      <c r="DP10" s="21">
        <f t="shared" si="6"/>
        <v>0</v>
      </c>
      <c r="DQ10" s="21">
        <f t="shared" si="6"/>
        <v>0</v>
      </c>
      <c r="DR10" s="21">
        <f t="shared" si="6"/>
        <v>0</v>
      </c>
      <c r="DS10" s="21">
        <f t="shared" si="6"/>
        <v>0</v>
      </c>
      <c r="DT10" s="21">
        <f t="shared" si="6"/>
        <v>0</v>
      </c>
      <c r="DU10" s="22"/>
      <c r="DV10" s="20">
        <f>SUM(DV11:DV14)</f>
        <v>0</v>
      </c>
      <c r="DW10" s="20">
        <f>SUM(DW11:DW14)</f>
        <v>0</v>
      </c>
      <c r="DX10" s="21">
        <f>SUM(DX11:DX14)</f>
        <v>0</v>
      </c>
      <c r="DY10" s="22"/>
      <c r="DZ10" s="20">
        <f>SUM(DZ11:DZ14)</f>
        <v>0</v>
      </c>
      <c r="EA10" s="21">
        <f>SUM(EA11:EA14)</f>
        <v>0</v>
      </c>
      <c r="EB10" s="22"/>
      <c r="EC10" s="20">
        <f>SUM(EC11:EC14)</f>
        <v>0</v>
      </c>
      <c r="ED10" s="20">
        <f>SUM(ED11:ED14)</f>
        <v>0</v>
      </c>
      <c r="EE10" s="21">
        <f>SUM(EE11:EE14)</f>
        <v>0</v>
      </c>
      <c r="EF10" s="23"/>
      <c r="EG10" s="20">
        <f>SUM(EG11:EG14)</f>
        <v>0</v>
      </c>
      <c r="EH10" s="20">
        <v>0</v>
      </c>
      <c r="EI10" s="21">
        <v>0</v>
      </c>
      <c r="EJ10" s="22"/>
      <c r="EK10" s="20">
        <f>SUM(EK11:EK14)</f>
        <v>0</v>
      </c>
      <c r="EL10" s="20">
        <f>SUM(EL11:EL14)</f>
        <v>0</v>
      </c>
      <c r="EM10" s="21">
        <v>0</v>
      </c>
      <c r="EN10" s="23"/>
      <c r="EO10" s="20">
        <f>SUM(EO11:EO14)</f>
        <v>0</v>
      </c>
      <c r="EP10" s="20">
        <v>0</v>
      </c>
      <c r="EQ10" s="21">
        <f aca="true" t="shared" si="7" ref="EQ10:FA10">SUM(EQ11:EQ14)</f>
        <v>0</v>
      </c>
      <c r="ER10" s="21">
        <f t="shared" si="7"/>
        <v>0</v>
      </c>
      <c r="ES10" s="21">
        <f t="shared" si="7"/>
        <v>0</v>
      </c>
      <c r="ET10" s="21">
        <f t="shared" si="7"/>
        <v>0</v>
      </c>
      <c r="EU10" s="21">
        <f t="shared" si="7"/>
        <v>0</v>
      </c>
      <c r="EV10" s="21">
        <f t="shared" si="7"/>
        <v>0</v>
      </c>
      <c r="EW10" s="21">
        <f t="shared" si="7"/>
        <v>0</v>
      </c>
      <c r="EX10" s="21">
        <f t="shared" si="7"/>
        <v>0</v>
      </c>
      <c r="EY10" s="21">
        <f t="shared" si="7"/>
        <v>0</v>
      </c>
      <c r="EZ10" s="21">
        <f t="shared" si="7"/>
        <v>0</v>
      </c>
      <c r="FA10" s="21">
        <f t="shared" si="7"/>
        <v>0</v>
      </c>
      <c r="FB10" s="23"/>
      <c r="FC10" s="20">
        <f>SUM(FC11:FC14)</f>
        <v>0</v>
      </c>
      <c r="FD10" s="20">
        <v>0</v>
      </c>
      <c r="FE10" s="21">
        <f>SUM(FE11:FE14)</f>
        <v>0</v>
      </c>
      <c r="FF10" s="21">
        <f>SUM(FF11:FF14)</f>
        <v>0</v>
      </c>
      <c r="FG10" s="21">
        <v>0</v>
      </c>
      <c r="FH10" s="21">
        <f aca="true" t="shared" si="8" ref="FH10:FM10">SUM(FH11:FH14)</f>
        <v>0</v>
      </c>
      <c r="FI10" s="21">
        <f t="shared" si="8"/>
        <v>0</v>
      </c>
      <c r="FJ10" s="21">
        <f t="shared" si="8"/>
        <v>0</v>
      </c>
      <c r="FK10" s="21">
        <f t="shared" si="8"/>
        <v>0</v>
      </c>
      <c r="FL10" s="21">
        <f t="shared" si="8"/>
        <v>0</v>
      </c>
      <c r="FM10" s="21">
        <f t="shared" si="8"/>
        <v>0</v>
      </c>
    </row>
    <row r="11" spans="1:169" ht="12.75">
      <c r="A11" s="48" t="s">
        <v>179</v>
      </c>
      <c r="B11" s="48"/>
      <c r="C11" s="48"/>
      <c r="D11" s="48"/>
      <c r="E11" s="48"/>
      <c r="F11" s="48"/>
      <c r="G11" s="8" t="s">
        <v>167</v>
      </c>
      <c r="H11" s="9">
        <v>0</v>
      </c>
      <c r="I11" s="24">
        <v>0</v>
      </c>
      <c r="J11" s="25">
        <f aca="true" t="shared" si="9" ref="J11:AJ11">$H$39*$H$11/100*12*J38</f>
        <v>0</v>
      </c>
      <c r="K11" s="25">
        <f t="shared" si="9"/>
        <v>0</v>
      </c>
      <c r="L11" s="25">
        <f t="shared" si="9"/>
        <v>0</v>
      </c>
      <c r="M11" s="25">
        <f t="shared" si="9"/>
        <v>0</v>
      </c>
      <c r="N11" s="25">
        <f t="shared" si="9"/>
        <v>0</v>
      </c>
      <c r="O11" s="25">
        <f t="shared" si="9"/>
        <v>0</v>
      </c>
      <c r="P11" s="25">
        <f t="shared" si="9"/>
        <v>0</v>
      </c>
      <c r="Q11" s="25">
        <f t="shared" si="9"/>
        <v>0</v>
      </c>
      <c r="R11" s="25">
        <f t="shared" si="9"/>
        <v>0</v>
      </c>
      <c r="S11" s="25">
        <f t="shared" si="9"/>
        <v>0</v>
      </c>
      <c r="T11" s="25">
        <f t="shared" si="9"/>
        <v>0</v>
      </c>
      <c r="U11" s="25">
        <f t="shared" si="9"/>
        <v>0</v>
      </c>
      <c r="V11" s="25">
        <f t="shared" si="9"/>
        <v>0</v>
      </c>
      <c r="W11" s="25">
        <f t="shared" si="9"/>
        <v>0</v>
      </c>
      <c r="X11" s="25">
        <f t="shared" si="9"/>
        <v>0</v>
      </c>
      <c r="Y11" s="25">
        <f t="shared" si="9"/>
        <v>0</v>
      </c>
      <c r="Z11" s="25">
        <f t="shared" si="9"/>
        <v>0</v>
      </c>
      <c r="AA11" s="25">
        <f t="shared" si="9"/>
        <v>0</v>
      </c>
      <c r="AB11" s="25">
        <f t="shared" si="9"/>
        <v>0</v>
      </c>
      <c r="AC11" s="25">
        <f t="shared" si="9"/>
        <v>0</v>
      </c>
      <c r="AD11" s="25">
        <f t="shared" si="9"/>
        <v>0</v>
      </c>
      <c r="AE11" s="25">
        <f t="shared" si="9"/>
        <v>0</v>
      </c>
      <c r="AF11" s="25">
        <f t="shared" si="9"/>
        <v>0</v>
      </c>
      <c r="AG11" s="25">
        <f t="shared" si="9"/>
        <v>0</v>
      </c>
      <c r="AH11" s="25">
        <f t="shared" si="9"/>
        <v>0</v>
      </c>
      <c r="AI11" s="25">
        <f t="shared" si="9"/>
        <v>0</v>
      </c>
      <c r="AJ11" s="25">
        <f t="shared" si="9"/>
        <v>0</v>
      </c>
      <c r="AK11" s="8" t="s">
        <v>167</v>
      </c>
      <c r="AL11" s="24">
        <v>0</v>
      </c>
      <c r="AM11" s="24">
        <v>0</v>
      </c>
      <c r="AN11" s="25">
        <f>$H$39*$H$11/100*12*AN38</f>
        <v>0</v>
      </c>
      <c r="AO11" s="25">
        <f>$H$39*$H$11/100*12*AO38</f>
        <v>0</v>
      </c>
      <c r="AP11" s="26" t="s">
        <v>167</v>
      </c>
      <c r="AQ11" s="24">
        <v>0</v>
      </c>
      <c r="AR11" s="24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8" t="s">
        <v>167</v>
      </c>
      <c r="AZ11" s="24">
        <v>0</v>
      </c>
      <c r="BA11" s="27">
        <v>0</v>
      </c>
      <c r="BB11" s="25">
        <f>$H$39*$H$11/100*12*BB38</f>
        <v>0</v>
      </c>
      <c r="BC11" s="25">
        <f>$H$39*$H$11/100*12*BC38</f>
        <v>0</v>
      </c>
      <c r="BD11" s="25">
        <f>$H$39*$H$11/100*12*BD38</f>
        <v>0</v>
      </c>
      <c r="BE11" s="25">
        <f>$H$39*$H$11/100*12*BE38</f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8" t="s">
        <v>167</v>
      </c>
      <c r="CB11" s="24">
        <v>0</v>
      </c>
      <c r="CC11" s="27">
        <v>0</v>
      </c>
      <c r="CD11" s="25">
        <f>$H$39*$H$11/100*12*CD38</f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8" t="s">
        <v>167</v>
      </c>
      <c r="CO11" s="24">
        <v>0</v>
      </c>
      <c r="CP11" s="27">
        <v>2.46</v>
      </c>
      <c r="CQ11" s="25">
        <f>$CP$11*CQ38*$B$44</f>
        <v>110260.152</v>
      </c>
      <c r="CR11" s="25">
        <f>$CP$11*CR38*$B$44</f>
        <v>111668.256</v>
      </c>
      <c r="CS11" s="25">
        <f>$CP$11*CS38*$B$44</f>
        <v>83414.66399999999</v>
      </c>
      <c r="CT11" s="25">
        <f>$CP$11*CT38*$B$44</f>
        <v>106888.96800000001</v>
      </c>
      <c r="CU11" s="25">
        <f>$CP$11*CU38*$B$44</f>
        <v>32513.328</v>
      </c>
      <c r="CV11" s="8" t="s">
        <v>167</v>
      </c>
      <c r="CW11" s="24">
        <v>0</v>
      </c>
      <c r="CX11" s="27">
        <v>0</v>
      </c>
      <c r="CY11" s="25">
        <f aca="true" t="shared" si="10" ref="CY11:DT11">$H$39*$H$11/100*12*CY38</f>
        <v>0</v>
      </c>
      <c r="CZ11" s="25">
        <f t="shared" si="10"/>
        <v>0</v>
      </c>
      <c r="DA11" s="25">
        <f t="shared" si="10"/>
        <v>0</v>
      </c>
      <c r="DB11" s="25">
        <f t="shared" si="10"/>
        <v>0</v>
      </c>
      <c r="DC11" s="25">
        <f t="shared" si="10"/>
        <v>0</v>
      </c>
      <c r="DD11" s="25">
        <f t="shared" si="10"/>
        <v>0</v>
      </c>
      <c r="DE11" s="25">
        <f t="shared" si="10"/>
        <v>0</v>
      </c>
      <c r="DF11" s="25">
        <f t="shared" si="10"/>
        <v>0</v>
      </c>
      <c r="DG11" s="25">
        <f t="shared" si="10"/>
        <v>0</v>
      </c>
      <c r="DH11" s="25">
        <f t="shared" si="10"/>
        <v>0</v>
      </c>
      <c r="DI11" s="25">
        <f t="shared" si="10"/>
        <v>0</v>
      </c>
      <c r="DJ11" s="25">
        <f t="shared" si="10"/>
        <v>0</v>
      </c>
      <c r="DK11" s="25">
        <f t="shared" si="10"/>
        <v>0</v>
      </c>
      <c r="DL11" s="25">
        <f t="shared" si="10"/>
        <v>0</v>
      </c>
      <c r="DM11" s="25">
        <f t="shared" si="10"/>
        <v>0</v>
      </c>
      <c r="DN11" s="25">
        <f t="shared" si="10"/>
        <v>0</v>
      </c>
      <c r="DO11" s="25">
        <f t="shared" si="10"/>
        <v>0</v>
      </c>
      <c r="DP11" s="25">
        <f t="shared" si="10"/>
        <v>0</v>
      </c>
      <c r="DQ11" s="25">
        <f t="shared" si="10"/>
        <v>0</v>
      </c>
      <c r="DR11" s="25">
        <f t="shared" si="10"/>
        <v>0</v>
      </c>
      <c r="DS11" s="25">
        <f t="shared" si="10"/>
        <v>0</v>
      </c>
      <c r="DT11" s="25">
        <f t="shared" si="10"/>
        <v>0</v>
      </c>
      <c r="DU11" s="8" t="s">
        <v>167</v>
      </c>
      <c r="DV11" s="24">
        <v>0</v>
      </c>
      <c r="DW11" s="24">
        <v>0</v>
      </c>
      <c r="DX11" s="25">
        <f>$H$39*$H$11/100*12*DX38</f>
        <v>0</v>
      </c>
      <c r="DY11" s="8" t="s">
        <v>167</v>
      </c>
      <c r="DZ11" s="24">
        <v>0</v>
      </c>
      <c r="EA11" s="25">
        <f>$H$39*$H$11/100*12*EA38</f>
        <v>0</v>
      </c>
      <c r="EB11" s="26" t="s">
        <v>6</v>
      </c>
      <c r="EC11" s="24">
        <v>0</v>
      </c>
      <c r="ED11" s="24">
        <v>0</v>
      </c>
      <c r="EE11" s="25">
        <f>$H$39*$H$11/100*12*EE38</f>
        <v>0</v>
      </c>
      <c r="EF11" s="8" t="s">
        <v>167</v>
      </c>
      <c r="EG11" s="24">
        <v>0</v>
      </c>
      <c r="EH11" s="27">
        <v>0</v>
      </c>
      <c r="EI11" s="25">
        <v>0</v>
      </c>
      <c r="EJ11" s="26" t="s">
        <v>167</v>
      </c>
      <c r="EK11" s="24">
        <v>0</v>
      </c>
      <c r="EL11" s="24">
        <v>0</v>
      </c>
      <c r="EM11" s="25">
        <v>0</v>
      </c>
      <c r="EN11" s="8" t="s">
        <v>167</v>
      </c>
      <c r="EO11" s="24">
        <v>0</v>
      </c>
      <c r="EP11" s="27">
        <v>0</v>
      </c>
      <c r="EQ11" s="25">
        <v>0</v>
      </c>
      <c r="ER11" s="25">
        <v>0</v>
      </c>
      <c r="ES11" s="25">
        <v>0</v>
      </c>
      <c r="ET11" s="25">
        <v>0</v>
      </c>
      <c r="EU11" s="25">
        <v>0</v>
      </c>
      <c r="EV11" s="25">
        <v>0</v>
      </c>
      <c r="EW11" s="25">
        <v>0</v>
      </c>
      <c r="EX11" s="25">
        <v>0</v>
      </c>
      <c r="EY11" s="25">
        <v>0</v>
      </c>
      <c r="EZ11" s="25">
        <v>0</v>
      </c>
      <c r="FA11" s="25">
        <v>0</v>
      </c>
      <c r="FB11" s="8" t="s">
        <v>167</v>
      </c>
      <c r="FC11" s="24">
        <v>0</v>
      </c>
      <c r="FD11" s="27">
        <v>0</v>
      </c>
      <c r="FE11" s="25">
        <f>$H$39*$H$11/100*12*FE38</f>
        <v>0</v>
      </c>
      <c r="FF11" s="25">
        <f>$H$39*$H$11/100*12*FF38</f>
        <v>0</v>
      </c>
      <c r="FG11" s="25">
        <v>0</v>
      </c>
      <c r="FH11" s="25">
        <v>0</v>
      </c>
      <c r="FI11" s="25">
        <v>0</v>
      </c>
      <c r="FJ11" s="25">
        <v>0</v>
      </c>
      <c r="FK11" s="25">
        <f>$H$39*$H$11/100*12*FK38</f>
        <v>0</v>
      </c>
      <c r="FL11" s="25">
        <f>$H$39*$H$11/100*12*FL38</f>
        <v>0</v>
      </c>
      <c r="FM11" s="25">
        <f>$H$39*$H$11/100*12*FM38</f>
        <v>0</v>
      </c>
    </row>
    <row r="12" spans="1:169" ht="12.75">
      <c r="A12" s="48" t="s">
        <v>180</v>
      </c>
      <c r="B12" s="48"/>
      <c r="C12" s="48"/>
      <c r="D12" s="48"/>
      <c r="E12" s="48"/>
      <c r="F12" s="48"/>
      <c r="G12" s="8" t="s">
        <v>168</v>
      </c>
      <c r="H12" s="9">
        <v>0</v>
      </c>
      <c r="I12" s="24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8" t="s">
        <v>168</v>
      </c>
      <c r="AL12" s="24">
        <v>0</v>
      </c>
      <c r="AM12" s="24">
        <v>0</v>
      </c>
      <c r="AN12" s="25">
        <v>0</v>
      </c>
      <c r="AO12" s="25">
        <v>0</v>
      </c>
      <c r="AP12" s="26" t="s">
        <v>168</v>
      </c>
      <c r="AQ12" s="24">
        <v>0</v>
      </c>
      <c r="AR12" s="24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8" t="s">
        <v>168</v>
      </c>
      <c r="AZ12" s="24">
        <v>0</v>
      </c>
      <c r="BA12" s="27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8" t="s">
        <v>168</v>
      </c>
      <c r="CB12" s="24">
        <v>0</v>
      </c>
      <c r="CC12" s="27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8" t="s">
        <v>168</v>
      </c>
      <c r="CO12" s="24">
        <v>0</v>
      </c>
      <c r="CP12" s="27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8" t="s">
        <v>168</v>
      </c>
      <c r="CW12" s="24">
        <v>0</v>
      </c>
      <c r="CX12" s="27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  <c r="DR12" s="25">
        <v>0</v>
      </c>
      <c r="DS12" s="25">
        <v>0</v>
      </c>
      <c r="DT12" s="25">
        <v>0</v>
      </c>
      <c r="DU12" s="8" t="s">
        <v>168</v>
      </c>
      <c r="DV12" s="24">
        <v>0</v>
      </c>
      <c r="DW12" s="24">
        <v>0</v>
      </c>
      <c r="DX12" s="25">
        <v>0</v>
      </c>
      <c r="DY12" s="8" t="s">
        <v>168</v>
      </c>
      <c r="DZ12" s="24">
        <v>0</v>
      </c>
      <c r="EA12" s="25">
        <v>0</v>
      </c>
      <c r="EB12" s="26" t="s">
        <v>6</v>
      </c>
      <c r="EC12" s="24">
        <v>0</v>
      </c>
      <c r="ED12" s="24">
        <v>0</v>
      </c>
      <c r="EE12" s="25">
        <v>0</v>
      </c>
      <c r="EF12" s="8" t="s">
        <v>168</v>
      </c>
      <c r="EG12" s="24">
        <v>0</v>
      </c>
      <c r="EH12" s="27">
        <v>0</v>
      </c>
      <c r="EI12" s="25">
        <v>0</v>
      </c>
      <c r="EJ12" s="26" t="s">
        <v>168</v>
      </c>
      <c r="EK12" s="24">
        <v>0</v>
      </c>
      <c r="EL12" s="24">
        <v>0</v>
      </c>
      <c r="EM12" s="25">
        <v>0</v>
      </c>
      <c r="EN12" s="8" t="s">
        <v>168</v>
      </c>
      <c r="EO12" s="24">
        <v>0</v>
      </c>
      <c r="EP12" s="27">
        <v>0</v>
      </c>
      <c r="EQ12" s="25">
        <v>0</v>
      </c>
      <c r="ER12" s="25">
        <v>0</v>
      </c>
      <c r="ES12" s="25">
        <v>0</v>
      </c>
      <c r="ET12" s="25">
        <v>0</v>
      </c>
      <c r="EU12" s="25">
        <v>0</v>
      </c>
      <c r="EV12" s="25">
        <v>0</v>
      </c>
      <c r="EW12" s="25">
        <v>0</v>
      </c>
      <c r="EX12" s="25">
        <v>0</v>
      </c>
      <c r="EY12" s="25">
        <v>0</v>
      </c>
      <c r="EZ12" s="25">
        <v>0</v>
      </c>
      <c r="FA12" s="25">
        <v>0</v>
      </c>
      <c r="FB12" s="8" t="s">
        <v>168</v>
      </c>
      <c r="FC12" s="24">
        <v>0</v>
      </c>
      <c r="FD12" s="27">
        <v>0</v>
      </c>
      <c r="FE12" s="25">
        <v>0</v>
      </c>
      <c r="FF12" s="25">
        <v>0</v>
      </c>
      <c r="FG12" s="25">
        <v>0</v>
      </c>
      <c r="FH12" s="25">
        <v>0</v>
      </c>
      <c r="FI12" s="25">
        <v>0</v>
      </c>
      <c r="FJ12" s="25">
        <v>0</v>
      </c>
      <c r="FK12" s="25">
        <v>0</v>
      </c>
      <c r="FL12" s="25">
        <v>0</v>
      </c>
      <c r="FM12" s="25">
        <v>0</v>
      </c>
    </row>
    <row r="13" spans="1:169" ht="12.75">
      <c r="A13" s="48" t="s">
        <v>7</v>
      </c>
      <c r="B13" s="48"/>
      <c r="C13" s="48"/>
      <c r="D13" s="48"/>
      <c r="E13" s="48"/>
      <c r="F13" s="48"/>
      <c r="G13" s="8" t="s">
        <v>167</v>
      </c>
      <c r="H13" s="9">
        <v>0</v>
      </c>
      <c r="I13" s="24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8" t="s">
        <v>167</v>
      </c>
      <c r="AL13" s="24">
        <v>0</v>
      </c>
      <c r="AM13" s="24">
        <v>0</v>
      </c>
      <c r="AN13" s="25">
        <v>0</v>
      </c>
      <c r="AO13" s="25">
        <v>0</v>
      </c>
      <c r="AP13" s="26" t="s">
        <v>167</v>
      </c>
      <c r="AQ13" s="24">
        <v>0</v>
      </c>
      <c r="AR13" s="24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8" t="s">
        <v>167</v>
      </c>
      <c r="AZ13" s="24">
        <v>0</v>
      </c>
      <c r="BA13" s="27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8" t="s">
        <v>167</v>
      </c>
      <c r="CB13" s="24">
        <v>0</v>
      </c>
      <c r="CC13" s="27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8" t="s">
        <v>167</v>
      </c>
      <c r="CO13" s="24">
        <v>0</v>
      </c>
      <c r="CP13" s="27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8" t="s">
        <v>167</v>
      </c>
      <c r="CW13" s="24">
        <v>0</v>
      </c>
      <c r="CX13" s="27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8" t="s">
        <v>167</v>
      </c>
      <c r="DV13" s="24">
        <v>0</v>
      </c>
      <c r="DW13" s="24">
        <v>0</v>
      </c>
      <c r="DX13" s="25">
        <v>0</v>
      </c>
      <c r="DY13" s="8" t="s">
        <v>167</v>
      </c>
      <c r="DZ13" s="24">
        <v>0</v>
      </c>
      <c r="EA13" s="25">
        <v>0</v>
      </c>
      <c r="EB13" s="26" t="s">
        <v>6</v>
      </c>
      <c r="EC13" s="24">
        <v>0</v>
      </c>
      <c r="ED13" s="24">
        <v>0</v>
      </c>
      <c r="EE13" s="25">
        <v>0</v>
      </c>
      <c r="EF13" s="8" t="s">
        <v>167</v>
      </c>
      <c r="EG13" s="24">
        <v>0</v>
      </c>
      <c r="EH13" s="27">
        <v>0</v>
      </c>
      <c r="EI13" s="25">
        <v>0</v>
      </c>
      <c r="EJ13" s="26" t="s">
        <v>167</v>
      </c>
      <c r="EK13" s="24">
        <v>0</v>
      </c>
      <c r="EL13" s="24">
        <v>0</v>
      </c>
      <c r="EM13" s="25">
        <v>0</v>
      </c>
      <c r="EN13" s="8" t="s">
        <v>167</v>
      </c>
      <c r="EO13" s="24">
        <v>0</v>
      </c>
      <c r="EP13" s="27">
        <v>0</v>
      </c>
      <c r="EQ13" s="25">
        <v>0</v>
      </c>
      <c r="ER13" s="25">
        <v>0</v>
      </c>
      <c r="ES13" s="25">
        <v>0</v>
      </c>
      <c r="ET13" s="25">
        <v>0</v>
      </c>
      <c r="EU13" s="25">
        <v>0</v>
      </c>
      <c r="EV13" s="25">
        <v>0</v>
      </c>
      <c r="EW13" s="25">
        <v>0</v>
      </c>
      <c r="EX13" s="25">
        <v>0</v>
      </c>
      <c r="EY13" s="25">
        <v>0</v>
      </c>
      <c r="EZ13" s="25">
        <v>0</v>
      </c>
      <c r="FA13" s="25">
        <v>0</v>
      </c>
      <c r="FB13" s="8" t="s">
        <v>167</v>
      </c>
      <c r="FC13" s="24">
        <v>0</v>
      </c>
      <c r="FD13" s="27">
        <v>0</v>
      </c>
      <c r="FE13" s="25">
        <v>0</v>
      </c>
      <c r="FF13" s="25">
        <v>0</v>
      </c>
      <c r="FG13" s="25">
        <v>0</v>
      </c>
      <c r="FH13" s="25">
        <v>0</v>
      </c>
      <c r="FI13" s="25">
        <v>0</v>
      </c>
      <c r="FJ13" s="25">
        <v>0</v>
      </c>
      <c r="FK13" s="25">
        <v>0</v>
      </c>
      <c r="FL13" s="25">
        <v>0</v>
      </c>
      <c r="FM13" s="25">
        <v>0</v>
      </c>
    </row>
    <row r="14" spans="1:169" ht="12.75">
      <c r="A14" s="48" t="s">
        <v>8</v>
      </c>
      <c r="B14" s="48"/>
      <c r="C14" s="48"/>
      <c r="D14" s="48"/>
      <c r="E14" s="48"/>
      <c r="F14" s="48"/>
      <c r="G14" s="8" t="s">
        <v>169</v>
      </c>
      <c r="H14" s="9">
        <v>0</v>
      </c>
      <c r="I14" s="24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8" t="s">
        <v>169</v>
      </c>
      <c r="AL14" s="24">
        <v>0</v>
      </c>
      <c r="AM14" s="24">
        <v>0</v>
      </c>
      <c r="AN14" s="25">
        <v>0</v>
      </c>
      <c r="AO14" s="25">
        <v>0</v>
      </c>
      <c r="AP14" s="26" t="s">
        <v>169</v>
      </c>
      <c r="AQ14" s="24">
        <v>0</v>
      </c>
      <c r="AR14" s="24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8" t="s">
        <v>169</v>
      </c>
      <c r="AZ14" s="24">
        <v>0</v>
      </c>
      <c r="BA14" s="27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8" t="s">
        <v>169</v>
      </c>
      <c r="CB14" s="24">
        <v>0</v>
      </c>
      <c r="CC14" s="27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8" t="s">
        <v>169</v>
      </c>
      <c r="CO14" s="24">
        <v>0</v>
      </c>
      <c r="CP14" s="27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8" t="s">
        <v>169</v>
      </c>
      <c r="CW14" s="24">
        <v>0</v>
      </c>
      <c r="CX14" s="27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8" t="s">
        <v>169</v>
      </c>
      <c r="DV14" s="24">
        <v>0</v>
      </c>
      <c r="DW14" s="24">
        <v>0</v>
      </c>
      <c r="DX14" s="25">
        <v>0</v>
      </c>
      <c r="DY14" s="8" t="s">
        <v>169</v>
      </c>
      <c r="DZ14" s="24">
        <v>0</v>
      </c>
      <c r="EA14" s="25">
        <v>0</v>
      </c>
      <c r="EB14" s="26" t="s">
        <v>9</v>
      </c>
      <c r="EC14" s="24">
        <v>0</v>
      </c>
      <c r="ED14" s="24">
        <v>0</v>
      </c>
      <c r="EE14" s="25">
        <v>0</v>
      </c>
      <c r="EF14" s="8" t="s">
        <v>169</v>
      </c>
      <c r="EG14" s="24">
        <v>0</v>
      </c>
      <c r="EH14" s="27">
        <v>0</v>
      </c>
      <c r="EI14" s="25">
        <v>0</v>
      </c>
      <c r="EJ14" s="26" t="s">
        <v>169</v>
      </c>
      <c r="EK14" s="24">
        <v>0</v>
      </c>
      <c r="EL14" s="24">
        <v>0</v>
      </c>
      <c r="EM14" s="25">
        <v>0</v>
      </c>
      <c r="EN14" s="8" t="s">
        <v>169</v>
      </c>
      <c r="EO14" s="24">
        <v>0</v>
      </c>
      <c r="EP14" s="27">
        <v>0</v>
      </c>
      <c r="EQ14" s="25">
        <v>0</v>
      </c>
      <c r="ER14" s="25">
        <v>0</v>
      </c>
      <c r="ES14" s="25">
        <v>0</v>
      </c>
      <c r="ET14" s="25">
        <v>0</v>
      </c>
      <c r="EU14" s="25">
        <v>0</v>
      </c>
      <c r="EV14" s="25">
        <v>0</v>
      </c>
      <c r="EW14" s="25">
        <v>0</v>
      </c>
      <c r="EX14" s="25">
        <v>0</v>
      </c>
      <c r="EY14" s="25">
        <v>0</v>
      </c>
      <c r="EZ14" s="25">
        <v>0</v>
      </c>
      <c r="FA14" s="25">
        <v>0</v>
      </c>
      <c r="FB14" s="8" t="s">
        <v>169</v>
      </c>
      <c r="FC14" s="24">
        <v>0</v>
      </c>
      <c r="FD14" s="27">
        <v>0</v>
      </c>
      <c r="FE14" s="25">
        <v>0</v>
      </c>
      <c r="FF14" s="25">
        <v>0</v>
      </c>
      <c r="FG14" s="25">
        <v>0</v>
      </c>
      <c r="FH14" s="25">
        <v>0</v>
      </c>
      <c r="FI14" s="25">
        <v>0</v>
      </c>
      <c r="FJ14" s="25">
        <v>0</v>
      </c>
      <c r="FK14" s="25">
        <v>0</v>
      </c>
      <c r="FL14" s="25">
        <v>0</v>
      </c>
      <c r="FM14" s="25">
        <v>0</v>
      </c>
    </row>
    <row r="15" spans="1:169" ht="23.25" customHeight="1">
      <c r="A15" s="58" t="s">
        <v>10</v>
      </c>
      <c r="B15" s="58"/>
      <c r="C15" s="58"/>
      <c r="D15" s="58"/>
      <c r="E15" s="58"/>
      <c r="F15" s="58"/>
      <c r="G15" s="10"/>
      <c r="H15" s="7">
        <v>0</v>
      </c>
      <c r="I15" s="20">
        <f>SUM(I16:I23)</f>
        <v>4.61</v>
      </c>
      <c r="J15" s="21">
        <f>SUM(J16:J23)</f>
        <v>26697.432</v>
      </c>
      <c r="K15" s="21">
        <f>SUM(K16:K23)</f>
        <v>32699.652000000006</v>
      </c>
      <c r="L15" s="21">
        <f>SUM(L16:L23)</f>
        <v>40024.020000000004</v>
      </c>
      <c r="M15" s="21">
        <f>SUM(M16:M23)</f>
        <v>25519.116</v>
      </c>
      <c r="N15" s="21">
        <f aca="true" t="shared" si="11" ref="N15:Z15">SUM(N16:N23)</f>
        <v>23621.64</v>
      </c>
      <c r="O15" s="21">
        <f t="shared" si="11"/>
        <v>75428.82</v>
      </c>
      <c r="P15" s="21">
        <f t="shared" si="11"/>
        <v>32240.495999999996</v>
      </c>
      <c r="Q15" s="21">
        <f t="shared" si="11"/>
        <v>32113.260000000002</v>
      </c>
      <c r="R15" s="21">
        <f t="shared" si="11"/>
        <v>30547.704000000005</v>
      </c>
      <c r="S15" s="21">
        <f t="shared" si="11"/>
        <v>31222.608</v>
      </c>
      <c r="T15" s="21">
        <f t="shared" si="11"/>
        <v>33374.556</v>
      </c>
      <c r="U15" s="21">
        <f t="shared" si="11"/>
        <v>19140.72</v>
      </c>
      <c r="V15" s="21">
        <f t="shared" si="11"/>
        <v>44753.880000000005</v>
      </c>
      <c r="W15" s="21">
        <f t="shared" si="11"/>
        <v>23256.528</v>
      </c>
      <c r="X15" s="21">
        <f t="shared" si="11"/>
        <v>49019.051999999996</v>
      </c>
      <c r="Y15" s="21">
        <f t="shared" si="11"/>
        <v>34514.148</v>
      </c>
      <c r="Z15" s="21">
        <f t="shared" si="11"/>
        <v>34525.212</v>
      </c>
      <c r="AA15" s="21">
        <f>SUM(AA16:AA23)</f>
        <v>32080.068</v>
      </c>
      <c r="AB15" s="21">
        <f aca="true" t="shared" si="12" ref="AB15:AI15">SUM(AB16:AB23)</f>
        <v>25718.268</v>
      </c>
      <c r="AC15" s="21">
        <f t="shared" si="12"/>
        <v>35017.56</v>
      </c>
      <c r="AD15" s="21">
        <f t="shared" si="12"/>
        <v>28932.36</v>
      </c>
      <c r="AE15" s="21">
        <f t="shared" si="12"/>
        <v>40289.556</v>
      </c>
      <c r="AF15" s="21">
        <f t="shared" si="12"/>
        <v>27250.632</v>
      </c>
      <c r="AG15" s="21">
        <f t="shared" si="12"/>
        <v>31145.160000000003</v>
      </c>
      <c r="AH15" s="21">
        <f t="shared" si="12"/>
        <v>23721.216</v>
      </c>
      <c r="AI15" s="21">
        <f t="shared" si="12"/>
        <v>25303.368000000002</v>
      </c>
      <c r="AJ15" s="21">
        <f>SUM(AJ16:AJ23)</f>
        <v>27931.068</v>
      </c>
      <c r="AK15" s="10"/>
      <c r="AL15" s="20">
        <v>0</v>
      </c>
      <c r="AM15" s="20">
        <f>SUM(AM16:AM23)</f>
        <v>4.61</v>
      </c>
      <c r="AN15" s="20">
        <f>SUM(AN16:AN23)</f>
        <v>28550.652000000006</v>
      </c>
      <c r="AO15" s="20">
        <f>SUM(AO16:AO23)</f>
        <v>25436.136000000002</v>
      </c>
      <c r="AP15" s="28"/>
      <c r="AQ15" s="20">
        <f>SUM(AQ16:AQ21)</f>
        <v>0</v>
      </c>
      <c r="AR15" s="20">
        <f aca="true" t="shared" si="13" ref="AR15:AX15">SUM(AR16:AR23)</f>
        <v>7.9</v>
      </c>
      <c r="AS15" s="21">
        <f t="shared" si="13"/>
        <v>43219.31999999999</v>
      </c>
      <c r="AT15" s="21">
        <f t="shared" si="13"/>
        <v>43077.119999999995</v>
      </c>
      <c r="AU15" s="21">
        <f t="shared" si="13"/>
        <v>44157.84</v>
      </c>
      <c r="AV15" s="21">
        <f t="shared" si="13"/>
        <v>44830.92</v>
      </c>
      <c r="AW15" s="21">
        <f t="shared" si="13"/>
        <v>43380.48000000001</v>
      </c>
      <c r="AX15" s="21">
        <f t="shared" si="13"/>
        <v>43873.44</v>
      </c>
      <c r="AY15" s="10"/>
      <c r="AZ15" s="20">
        <f>SUM(AZ16:AZ21)</f>
        <v>0</v>
      </c>
      <c r="BA15" s="20">
        <f aca="true" t="shared" si="14" ref="BA15:BZ15">SUM(BA16:BA23)</f>
        <v>4.61</v>
      </c>
      <c r="BB15" s="20">
        <f>SUM(BB16:BB23)</f>
        <v>25220.388000000003</v>
      </c>
      <c r="BC15" s="20">
        <f>SUM(BC16:BC23)</f>
        <v>25563.372000000003</v>
      </c>
      <c r="BD15" s="20">
        <f>SUM(BD16:BD23)</f>
        <v>25773.588</v>
      </c>
      <c r="BE15" s="20">
        <f>SUM(BE16:BE23)</f>
        <v>28611.504</v>
      </c>
      <c r="BF15" s="21">
        <f t="shared" si="14"/>
        <v>29059.595999999998</v>
      </c>
      <c r="BG15" s="21">
        <f t="shared" si="14"/>
        <v>31183.884000000005</v>
      </c>
      <c r="BH15" s="21">
        <f t="shared" si="14"/>
        <v>26647.644</v>
      </c>
      <c r="BI15" s="21">
        <f>SUM(BI16:BI23)</f>
        <v>48499.044</v>
      </c>
      <c r="BJ15" s="21">
        <f t="shared" si="14"/>
        <v>26277</v>
      </c>
      <c r="BK15" s="21">
        <f t="shared" si="14"/>
        <v>39797.208</v>
      </c>
      <c r="BL15" s="21">
        <f t="shared" si="14"/>
        <v>25220.388000000003</v>
      </c>
      <c r="BM15" s="21">
        <f t="shared" si="14"/>
        <v>26857.86</v>
      </c>
      <c r="BN15" s="21">
        <f t="shared" si="14"/>
        <v>31858.788</v>
      </c>
      <c r="BO15" s="21">
        <f t="shared" si="14"/>
        <v>23726.748</v>
      </c>
      <c r="BP15" s="21">
        <f t="shared" si="14"/>
        <v>40256.364</v>
      </c>
      <c r="BQ15" s="21">
        <f t="shared" si="14"/>
        <v>23206.739999999998</v>
      </c>
      <c r="BR15" s="21">
        <f t="shared" si="14"/>
        <v>24960.384000000002</v>
      </c>
      <c r="BS15" s="21">
        <f t="shared" si="14"/>
        <v>29103.852000000003</v>
      </c>
      <c r="BT15" s="21">
        <f t="shared" si="14"/>
        <v>53903.808000000005</v>
      </c>
      <c r="BU15" s="21">
        <f t="shared" si="14"/>
        <v>31438.355999999996</v>
      </c>
      <c r="BV15" s="21">
        <f t="shared" si="14"/>
        <v>36726.948000000004</v>
      </c>
      <c r="BW15" s="21">
        <f t="shared" si="14"/>
        <v>33097.956000000006</v>
      </c>
      <c r="BX15" s="21">
        <f t="shared" si="14"/>
        <v>29397.048</v>
      </c>
      <c r="BY15" s="21">
        <f t="shared" si="14"/>
        <v>44477.28</v>
      </c>
      <c r="BZ15" s="21">
        <f t="shared" si="14"/>
        <v>23328.444000000003</v>
      </c>
      <c r="CA15" s="10"/>
      <c r="CB15" s="20">
        <f>SUM(CB16:CB21)</f>
        <v>0</v>
      </c>
      <c r="CC15" s="20">
        <f>SUM(CC16:CC23)</f>
        <v>4.61</v>
      </c>
      <c r="CD15" s="21">
        <f aca="true" t="shared" si="15" ref="CD15:CM15">SUM(CD16:CD23)</f>
        <v>25817.844</v>
      </c>
      <c r="CE15" s="21">
        <f t="shared" si="15"/>
        <v>28572.78</v>
      </c>
      <c r="CF15" s="21">
        <f t="shared" si="15"/>
        <v>28594.908</v>
      </c>
      <c r="CG15" s="21">
        <f t="shared" si="15"/>
        <v>28412.352000000003</v>
      </c>
      <c r="CH15" s="21">
        <f t="shared" si="15"/>
        <v>26138.700000000004</v>
      </c>
      <c r="CI15" s="21">
        <f t="shared" si="15"/>
        <v>26382.108</v>
      </c>
      <c r="CJ15" s="21">
        <f t="shared" si="15"/>
        <v>26697.432</v>
      </c>
      <c r="CK15" s="21">
        <f t="shared" si="15"/>
        <v>26520.408</v>
      </c>
      <c r="CL15" s="21">
        <f t="shared" si="15"/>
        <v>25591.032000000003</v>
      </c>
      <c r="CM15" s="21">
        <f t="shared" si="15"/>
        <v>25596.564</v>
      </c>
      <c r="CN15" s="10"/>
      <c r="CO15" s="20" t="s">
        <v>198</v>
      </c>
      <c r="CP15" s="20">
        <f aca="true" t="shared" si="16" ref="CP15:CU15">SUM(CP16:CP23)</f>
        <v>3.8600000000000003</v>
      </c>
      <c r="CQ15" s="21">
        <f t="shared" si="16"/>
        <v>173009.832</v>
      </c>
      <c r="CR15" s="21">
        <f t="shared" si="16"/>
        <v>175219.29600000003</v>
      </c>
      <c r="CS15" s="21">
        <f t="shared" si="16"/>
        <v>130886.42399999998</v>
      </c>
      <c r="CT15" s="21">
        <f t="shared" si="16"/>
        <v>167720.088</v>
      </c>
      <c r="CU15" s="21">
        <f t="shared" si="16"/>
        <v>51016.848</v>
      </c>
      <c r="CV15" s="10"/>
      <c r="CW15" s="20">
        <f>SUM(CW16:CW21)</f>
        <v>0</v>
      </c>
      <c r="CX15" s="20">
        <f aca="true" t="shared" si="17" ref="CX15:DT15">SUM(CX16:CX23)</f>
        <v>4.61</v>
      </c>
      <c r="CY15" s="21">
        <f t="shared" si="17"/>
        <v>30829.836</v>
      </c>
      <c r="CZ15" s="21">
        <f t="shared" si="17"/>
        <v>26188.488</v>
      </c>
      <c r="DA15" s="21">
        <f t="shared" si="17"/>
        <v>26968.5</v>
      </c>
      <c r="DB15" s="21">
        <f t="shared" si="17"/>
        <v>26548.068</v>
      </c>
      <c r="DC15" s="21">
        <f t="shared" si="17"/>
        <v>30077.484000000004</v>
      </c>
      <c r="DD15" s="21">
        <f t="shared" si="17"/>
        <v>28594.908</v>
      </c>
      <c r="DE15" s="21">
        <f t="shared" si="17"/>
        <v>32467.308</v>
      </c>
      <c r="DF15" s="21">
        <f t="shared" si="17"/>
        <v>24191.436</v>
      </c>
      <c r="DG15" s="21">
        <f t="shared" si="17"/>
        <v>31471.548</v>
      </c>
      <c r="DH15" s="21">
        <f t="shared" si="17"/>
        <v>23853.984</v>
      </c>
      <c r="DI15" s="21">
        <f t="shared" si="17"/>
        <v>25934.016000000003</v>
      </c>
      <c r="DJ15" s="21">
        <f t="shared" si="17"/>
        <v>27947.663999999997</v>
      </c>
      <c r="DK15" s="21">
        <f t="shared" si="17"/>
        <v>28168.944000000003</v>
      </c>
      <c r="DL15" s="21">
        <f t="shared" si="17"/>
        <v>33706.475999999995</v>
      </c>
      <c r="DM15" s="21">
        <f t="shared" si="17"/>
        <v>30586.428</v>
      </c>
      <c r="DN15" s="21">
        <f t="shared" si="17"/>
        <v>27875.748</v>
      </c>
      <c r="DO15" s="21">
        <f t="shared" si="17"/>
        <v>29076.192000000003</v>
      </c>
      <c r="DP15" s="21">
        <f t="shared" si="17"/>
        <v>28019.58</v>
      </c>
      <c r="DQ15" s="21">
        <f t="shared" si="17"/>
        <v>27543.828</v>
      </c>
      <c r="DR15" s="21">
        <f t="shared" si="17"/>
        <v>28545.120000000003</v>
      </c>
      <c r="DS15" s="21">
        <f t="shared" si="17"/>
        <v>28677.888</v>
      </c>
      <c r="DT15" s="21">
        <f t="shared" si="17"/>
        <v>30365.148</v>
      </c>
      <c r="DU15" s="10"/>
      <c r="DV15" s="20">
        <f>SUM(DV16:DV21)</f>
        <v>0</v>
      </c>
      <c r="DW15" s="20">
        <f>SUM(DW16:DW23)</f>
        <v>4.61</v>
      </c>
      <c r="DX15" s="21">
        <f>SUM(DX16:DX23)</f>
        <v>19162.847999999998</v>
      </c>
      <c r="DY15" s="10"/>
      <c r="DZ15" s="20">
        <f>SUM(DZ16:DZ23)</f>
        <v>4.61</v>
      </c>
      <c r="EA15" s="20">
        <f>SUM(EA16:EA23)</f>
        <v>27886.811999999998</v>
      </c>
      <c r="EB15" s="28"/>
      <c r="EC15" s="20">
        <f>SUM(EC16:EC21)</f>
        <v>0</v>
      </c>
      <c r="ED15" s="20">
        <f>SUM(ED16:ED23)</f>
        <v>4.61</v>
      </c>
      <c r="EE15" s="20">
        <f>SUM(EE16:EE23)</f>
        <v>27101.267999999996</v>
      </c>
      <c r="EF15" s="10"/>
      <c r="EG15" s="20">
        <f>SUM(EG16:EG21)</f>
        <v>0</v>
      </c>
      <c r="EH15" s="20">
        <f>SUM(EH16:EH23)</f>
        <v>4.61</v>
      </c>
      <c r="EI15" s="21">
        <f>SUM(EI16:EI23)</f>
        <v>25613.16</v>
      </c>
      <c r="EJ15" s="28"/>
      <c r="EK15" s="20">
        <f>SUM(EK16:EK21)</f>
        <v>65.63006870916873</v>
      </c>
      <c r="EL15" s="20">
        <f>SUM(EL16:EL23)</f>
        <v>7.87</v>
      </c>
      <c r="EM15" s="21">
        <f>SUM(EM16:EM23)</f>
        <v>39268.152</v>
      </c>
      <c r="EN15" s="10"/>
      <c r="EO15" s="20">
        <f>SUM(EO16:EO21)</f>
        <v>0</v>
      </c>
      <c r="EP15" s="20">
        <f aca="true" t="shared" si="18" ref="EP15:FA15">SUM(EP16:EP23)</f>
        <v>4.61</v>
      </c>
      <c r="EQ15" s="21">
        <f t="shared" si="18"/>
        <v>31255.800000000003</v>
      </c>
      <c r="ER15" s="21">
        <f t="shared" si="18"/>
        <v>31316.652000000006</v>
      </c>
      <c r="ES15" s="21">
        <f t="shared" si="18"/>
        <v>21104.58</v>
      </c>
      <c r="ET15" s="21">
        <f t="shared" si="18"/>
        <v>24645.06</v>
      </c>
      <c r="EU15" s="21">
        <f t="shared" si="18"/>
        <v>30674.940000000002</v>
      </c>
      <c r="EV15" s="21">
        <f t="shared" si="18"/>
        <v>54993.61200000001</v>
      </c>
      <c r="EW15" s="21">
        <f t="shared" si="18"/>
        <v>24783.36</v>
      </c>
      <c r="EX15" s="21">
        <f t="shared" si="18"/>
        <v>28976.615999999998</v>
      </c>
      <c r="EY15" s="21">
        <f t="shared" si="18"/>
        <v>31261.332000000002</v>
      </c>
      <c r="EZ15" s="21">
        <f t="shared" si="18"/>
        <v>35122.668000000005</v>
      </c>
      <c r="FA15" s="21">
        <f t="shared" si="18"/>
        <v>23826.324</v>
      </c>
      <c r="FB15" s="10"/>
      <c r="FC15" s="20">
        <f>SUM(FC16:FC21)</f>
        <v>0</v>
      </c>
      <c r="FD15" s="20">
        <f>SUM(FD16:FD23)</f>
        <v>5.61</v>
      </c>
      <c r="FE15" s="21">
        <f>SUM(FE16:FE23)</f>
        <v>35935.416</v>
      </c>
      <c r="FF15" s="21">
        <f>SUM(FF16:FF23)</f>
        <v>38029.068</v>
      </c>
      <c r="FG15" s="21">
        <f aca="true" t="shared" si="19" ref="FG15:FL15">SUM(FG16:FG23)</f>
        <v>31115.304000000004</v>
      </c>
      <c r="FH15" s="21">
        <f t="shared" si="19"/>
        <v>40082.328</v>
      </c>
      <c r="FI15" s="21">
        <f t="shared" si="19"/>
        <v>31896.216</v>
      </c>
      <c r="FJ15" s="21">
        <f t="shared" si="19"/>
        <v>30583.476000000006</v>
      </c>
      <c r="FK15" s="21">
        <f t="shared" si="19"/>
        <v>34144.704</v>
      </c>
      <c r="FL15" s="21">
        <f t="shared" si="19"/>
        <v>35450.712</v>
      </c>
      <c r="FM15" s="21">
        <f>SUM(FM16:FM23)</f>
        <v>31499.028000000006</v>
      </c>
    </row>
    <row r="16" spans="1:169" ht="12.75">
      <c r="A16" s="48" t="s">
        <v>181</v>
      </c>
      <c r="B16" s="48"/>
      <c r="C16" s="48"/>
      <c r="D16" s="48"/>
      <c r="E16" s="48"/>
      <c r="F16" s="48"/>
      <c r="G16" s="8" t="s">
        <v>170</v>
      </c>
      <c r="H16" s="11">
        <v>0</v>
      </c>
      <c r="I16" s="24">
        <v>0.18</v>
      </c>
      <c r="J16" s="25">
        <f aca="true" t="shared" si="20" ref="J16:AJ16">$I$16*J38*$B$44</f>
        <v>1042.416</v>
      </c>
      <c r="K16" s="25">
        <f t="shared" si="20"/>
        <v>1276.7759999999998</v>
      </c>
      <c r="L16" s="25">
        <f t="shared" si="20"/>
        <v>1562.7599999999998</v>
      </c>
      <c r="M16" s="25">
        <f t="shared" si="20"/>
        <v>996.4080000000001</v>
      </c>
      <c r="N16" s="25">
        <f t="shared" si="20"/>
        <v>922.3199999999999</v>
      </c>
      <c r="O16" s="25">
        <f t="shared" si="20"/>
        <v>2945.16</v>
      </c>
      <c r="P16" s="25">
        <f t="shared" si="20"/>
        <v>1258.8479999999997</v>
      </c>
      <c r="Q16" s="25">
        <f t="shared" si="20"/>
        <v>1253.8799999999999</v>
      </c>
      <c r="R16" s="25">
        <f t="shared" si="20"/>
        <v>1192.752</v>
      </c>
      <c r="S16" s="25">
        <f t="shared" si="20"/>
        <v>1219.104</v>
      </c>
      <c r="T16" s="25">
        <f t="shared" si="20"/>
        <v>1303.128</v>
      </c>
      <c r="U16" s="25">
        <f t="shared" si="20"/>
        <v>747.36</v>
      </c>
      <c r="V16" s="25">
        <f t="shared" si="20"/>
        <v>1747.44</v>
      </c>
      <c r="W16" s="25">
        <f t="shared" si="20"/>
        <v>908.064</v>
      </c>
      <c r="X16" s="25">
        <f t="shared" si="20"/>
        <v>1913.9759999999999</v>
      </c>
      <c r="Y16" s="25">
        <f t="shared" si="20"/>
        <v>1347.6239999999998</v>
      </c>
      <c r="Z16" s="25">
        <f t="shared" si="20"/>
        <v>1348.056</v>
      </c>
      <c r="AA16" s="25">
        <f t="shared" si="20"/>
        <v>1252.5839999999998</v>
      </c>
      <c r="AB16" s="25">
        <f t="shared" si="20"/>
        <v>1004.1839999999999</v>
      </c>
      <c r="AC16" s="25">
        <f t="shared" si="20"/>
        <v>1367.28</v>
      </c>
      <c r="AD16" s="25">
        <f t="shared" si="20"/>
        <v>1129.68</v>
      </c>
      <c r="AE16" s="25">
        <f t="shared" si="20"/>
        <v>1573.128</v>
      </c>
      <c r="AF16" s="25">
        <f t="shared" si="20"/>
        <v>1064.016</v>
      </c>
      <c r="AG16" s="25">
        <f t="shared" si="20"/>
        <v>1216.08</v>
      </c>
      <c r="AH16" s="25">
        <f t="shared" si="20"/>
        <v>926.208</v>
      </c>
      <c r="AI16" s="25">
        <f t="shared" si="20"/>
        <v>987.9839999999999</v>
      </c>
      <c r="AJ16" s="25">
        <f t="shared" si="20"/>
        <v>1090.5839999999998</v>
      </c>
      <c r="AK16" s="8" t="s">
        <v>170</v>
      </c>
      <c r="AL16" s="20">
        <v>0</v>
      </c>
      <c r="AM16" s="24">
        <v>0.18</v>
      </c>
      <c r="AN16" s="25">
        <f>$AM$16*AN38*$B$44</f>
        <v>1114.7759999999998</v>
      </c>
      <c r="AO16" s="25">
        <f>$AM$16*AO38*$B$44</f>
        <v>993.1679999999999</v>
      </c>
      <c r="AP16" s="26" t="s">
        <v>170</v>
      </c>
      <c r="AQ16" s="24">
        <v>0</v>
      </c>
      <c r="AR16" s="24">
        <v>0.18</v>
      </c>
      <c r="AS16" s="25">
        <f aca="true" t="shared" si="21" ref="AS16:AX16">$AR$16*AS38*$B$44</f>
        <v>984.7439999999999</v>
      </c>
      <c r="AT16" s="25">
        <f t="shared" si="21"/>
        <v>981.5039999999999</v>
      </c>
      <c r="AU16" s="25">
        <f t="shared" si="21"/>
        <v>1006.1279999999999</v>
      </c>
      <c r="AV16" s="25">
        <f t="shared" si="21"/>
        <v>1021.4639999999998</v>
      </c>
      <c r="AW16" s="25">
        <f t="shared" si="21"/>
        <v>988.4159999999999</v>
      </c>
      <c r="AX16" s="25">
        <f t="shared" si="21"/>
        <v>999.648</v>
      </c>
      <c r="AY16" s="8" t="s">
        <v>170</v>
      </c>
      <c r="AZ16" s="24">
        <v>0</v>
      </c>
      <c r="BA16" s="24">
        <v>0.18</v>
      </c>
      <c r="BB16" s="25">
        <f>$BA$16*BB38*$B$44</f>
        <v>984.7439999999999</v>
      </c>
      <c r="BC16" s="25">
        <f>$BA$16*BC38*$B$44</f>
        <v>998.136</v>
      </c>
      <c r="BD16" s="25">
        <f>$BA$16*BD38*$B$44</f>
        <v>1006.3439999999999</v>
      </c>
      <c r="BE16" s="25">
        <f>$BA$16*BE38*$B$44</f>
        <v>1117.152</v>
      </c>
      <c r="BF16" s="25">
        <f aca="true" t="shared" si="22" ref="BF16:BZ16">$BA$16*BF38*$B$44</f>
        <v>1134.648</v>
      </c>
      <c r="BG16" s="25">
        <f t="shared" si="22"/>
        <v>1217.592</v>
      </c>
      <c r="BH16" s="25">
        <f t="shared" si="22"/>
        <v>1040.4719999999998</v>
      </c>
      <c r="BI16" s="25">
        <f t="shared" si="22"/>
        <v>1893.672</v>
      </c>
      <c r="BJ16" s="25">
        <f t="shared" si="22"/>
        <v>1026</v>
      </c>
      <c r="BK16" s="25">
        <f t="shared" si="22"/>
        <v>1553.904</v>
      </c>
      <c r="BL16" s="25">
        <f t="shared" si="22"/>
        <v>984.7439999999999</v>
      </c>
      <c r="BM16" s="25">
        <f t="shared" si="22"/>
        <v>1048.68</v>
      </c>
      <c r="BN16" s="25">
        <f t="shared" si="22"/>
        <v>1243.944</v>
      </c>
      <c r="BO16" s="25">
        <f t="shared" si="22"/>
        <v>926.424</v>
      </c>
      <c r="BP16" s="25">
        <f t="shared" si="22"/>
        <v>1571.8319999999999</v>
      </c>
      <c r="BQ16" s="25">
        <f t="shared" si="22"/>
        <v>906.1199999999999</v>
      </c>
      <c r="BR16" s="25">
        <f t="shared" si="22"/>
        <v>974.5919999999999</v>
      </c>
      <c r="BS16" s="25">
        <f t="shared" si="22"/>
        <v>1136.3760000000002</v>
      </c>
      <c r="BT16" s="25">
        <f t="shared" si="22"/>
        <v>2104.7039999999997</v>
      </c>
      <c r="BU16" s="25">
        <f t="shared" si="22"/>
        <v>1227.5279999999998</v>
      </c>
      <c r="BV16" s="25">
        <f t="shared" si="22"/>
        <v>1434.024</v>
      </c>
      <c r="BW16" s="25">
        <f t="shared" si="22"/>
        <v>1292.328</v>
      </c>
      <c r="BX16" s="25">
        <f t="shared" si="22"/>
        <v>1147.8239999999998</v>
      </c>
      <c r="BY16" s="25">
        <f t="shared" si="22"/>
        <v>1736.6399999999999</v>
      </c>
      <c r="BZ16" s="25">
        <f t="shared" si="22"/>
        <v>910.8719999999998</v>
      </c>
      <c r="CA16" s="8" t="s">
        <v>170</v>
      </c>
      <c r="CB16" s="24">
        <v>0</v>
      </c>
      <c r="CC16" s="24">
        <v>0.18</v>
      </c>
      <c r="CD16" s="25">
        <f aca="true" t="shared" si="23" ref="CD16:CM16">$CC$16*CD38*$B$44</f>
        <v>1008.072</v>
      </c>
      <c r="CE16" s="25">
        <f t="shared" si="23"/>
        <v>1115.6399999999999</v>
      </c>
      <c r="CF16" s="25">
        <f t="shared" si="23"/>
        <v>1116.504</v>
      </c>
      <c r="CG16" s="25">
        <f t="shared" si="23"/>
        <v>1109.3760000000002</v>
      </c>
      <c r="CH16" s="25">
        <f t="shared" si="23"/>
        <v>1020.5999999999999</v>
      </c>
      <c r="CI16" s="25">
        <f t="shared" si="23"/>
        <v>1030.104</v>
      </c>
      <c r="CJ16" s="25">
        <f t="shared" si="23"/>
        <v>1042.416</v>
      </c>
      <c r="CK16" s="25">
        <f t="shared" si="23"/>
        <v>1035.504</v>
      </c>
      <c r="CL16" s="25">
        <f t="shared" si="23"/>
        <v>999.216</v>
      </c>
      <c r="CM16" s="25">
        <f t="shared" si="23"/>
        <v>999.432</v>
      </c>
      <c r="CN16" s="8" t="s">
        <v>170</v>
      </c>
      <c r="CO16" s="20" t="s">
        <v>198</v>
      </c>
      <c r="CP16" s="24">
        <v>0.24</v>
      </c>
      <c r="CQ16" s="25">
        <f>$CP$16*CQ38*$B$44</f>
        <v>10757.088</v>
      </c>
      <c r="CR16" s="25">
        <f>$CP$16*CR38*$B$44</f>
        <v>10894.464</v>
      </c>
      <c r="CS16" s="25">
        <f>$CP$16*CS38*$B$44</f>
        <v>8138.015999999999</v>
      </c>
      <c r="CT16" s="25">
        <f>$CP$16*CT38*$B$44</f>
        <v>10428.192</v>
      </c>
      <c r="CU16" s="25">
        <f>$CP$16*CU38*$B$44</f>
        <v>3172.032</v>
      </c>
      <c r="CV16" s="8" t="s">
        <v>170</v>
      </c>
      <c r="CW16" s="24">
        <v>0</v>
      </c>
      <c r="CX16" s="24">
        <v>0.18</v>
      </c>
      <c r="CY16" s="25">
        <f aca="true" t="shared" si="24" ref="CY16:DT16">$CX$16*CY38*$B$44</f>
        <v>1203.768</v>
      </c>
      <c r="CZ16" s="25">
        <f t="shared" si="24"/>
        <v>1022.5439999999999</v>
      </c>
      <c r="DA16" s="25">
        <f t="shared" si="24"/>
        <v>1053</v>
      </c>
      <c r="DB16" s="25">
        <f t="shared" si="24"/>
        <v>1036.5839999999998</v>
      </c>
      <c r="DC16" s="25">
        <f t="shared" si="24"/>
        <v>1174.392</v>
      </c>
      <c r="DD16" s="25">
        <f t="shared" si="24"/>
        <v>1116.504</v>
      </c>
      <c r="DE16" s="25">
        <f t="shared" si="24"/>
        <v>1267.704</v>
      </c>
      <c r="DF16" s="25">
        <f t="shared" si="24"/>
        <v>944.568</v>
      </c>
      <c r="DG16" s="25">
        <f t="shared" si="24"/>
        <v>1228.8239999999998</v>
      </c>
      <c r="DH16" s="25">
        <f t="shared" si="24"/>
        <v>931.392</v>
      </c>
      <c r="DI16" s="25">
        <f t="shared" si="24"/>
        <v>1012.608</v>
      </c>
      <c r="DJ16" s="25">
        <f t="shared" si="24"/>
        <v>1091.232</v>
      </c>
      <c r="DK16" s="25">
        <f t="shared" si="24"/>
        <v>1099.8719999999998</v>
      </c>
      <c r="DL16" s="25">
        <f t="shared" si="24"/>
        <v>1316.088</v>
      </c>
      <c r="DM16" s="25">
        <f t="shared" si="24"/>
        <v>1194.264</v>
      </c>
      <c r="DN16" s="25">
        <f t="shared" si="24"/>
        <v>1088.424</v>
      </c>
      <c r="DO16" s="25">
        <f t="shared" si="24"/>
        <v>1135.296</v>
      </c>
      <c r="DP16" s="25">
        <f t="shared" si="24"/>
        <v>1094.04</v>
      </c>
      <c r="DQ16" s="25">
        <f t="shared" si="24"/>
        <v>1075.464</v>
      </c>
      <c r="DR16" s="25">
        <f t="shared" si="24"/>
        <v>1114.56</v>
      </c>
      <c r="DS16" s="25">
        <f t="shared" si="24"/>
        <v>1119.744</v>
      </c>
      <c r="DT16" s="25">
        <f t="shared" si="24"/>
        <v>1185.6239999999998</v>
      </c>
      <c r="DU16" s="8" t="s">
        <v>170</v>
      </c>
      <c r="DV16" s="24">
        <v>0</v>
      </c>
      <c r="DW16" s="24">
        <v>0.18</v>
      </c>
      <c r="DX16" s="25">
        <f>$DW$16*DX38*$B$44</f>
        <v>748.2239999999999</v>
      </c>
      <c r="DY16" s="8" t="s">
        <v>170</v>
      </c>
      <c r="DZ16" s="24">
        <v>0.18</v>
      </c>
      <c r="EA16" s="25">
        <f>$DZ$16*EA38*$B$44</f>
        <v>1088.856</v>
      </c>
      <c r="EB16" s="26" t="s">
        <v>6</v>
      </c>
      <c r="EC16" s="24">
        <v>0</v>
      </c>
      <c r="ED16" s="24">
        <v>0.18</v>
      </c>
      <c r="EE16" s="25">
        <f>$ED$16*EE38*$B$44</f>
        <v>1058.1839999999997</v>
      </c>
      <c r="EF16" s="8" t="s">
        <v>170</v>
      </c>
      <c r="EG16" s="24">
        <v>0</v>
      </c>
      <c r="EH16" s="24">
        <v>0.18</v>
      </c>
      <c r="EI16" s="25">
        <f>$EH$16*EI38*$B$44</f>
        <v>1000.08</v>
      </c>
      <c r="EJ16" s="26" t="s">
        <v>170</v>
      </c>
      <c r="EK16" s="24">
        <v>0.7747490284974095</v>
      </c>
      <c r="EL16" s="24">
        <v>0.18</v>
      </c>
      <c r="EM16" s="25">
        <f>EL16*EM38*$B$44</f>
        <v>898.1279999999999</v>
      </c>
      <c r="EN16" s="8" t="s">
        <v>170</v>
      </c>
      <c r="EO16" s="24">
        <v>0</v>
      </c>
      <c r="EP16" s="24">
        <v>0.18</v>
      </c>
      <c r="EQ16" s="25">
        <f aca="true" t="shared" si="25" ref="EQ16:FA16">$EP$16*EQ38*$B$44</f>
        <v>1220.4</v>
      </c>
      <c r="ER16" s="25">
        <f t="shared" si="25"/>
        <v>1222.7759999999998</v>
      </c>
      <c r="ES16" s="25">
        <f t="shared" si="25"/>
        <v>824.04</v>
      </c>
      <c r="ET16" s="25">
        <f t="shared" si="25"/>
        <v>962.28</v>
      </c>
      <c r="EU16" s="25">
        <f t="shared" si="25"/>
        <v>1197.72</v>
      </c>
      <c r="EV16" s="25">
        <f t="shared" si="25"/>
        <v>2147.256</v>
      </c>
      <c r="EW16" s="25">
        <f t="shared" si="25"/>
        <v>967.6800000000001</v>
      </c>
      <c r="EX16" s="25">
        <f t="shared" si="25"/>
        <v>1131.408</v>
      </c>
      <c r="EY16" s="25">
        <f t="shared" si="25"/>
        <v>1220.616</v>
      </c>
      <c r="EZ16" s="25">
        <f t="shared" si="25"/>
        <v>1371.384</v>
      </c>
      <c r="FA16" s="25">
        <f t="shared" si="25"/>
        <v>930.3119999999999</v>
      </c>
      <c r="FB16" s="8" t="s">
        <v>170</v>
      </c>
      <c r="FC16" s="24">
        <v>0</v>
      </c>
      <c r="FD16" s="24">
        <v>0.18</v>
      </c>
      <c r="FE16" s="25">
        <f aca="true" t="shared" si="26" ref="FE16:FM16">$FD$16*FE38*$B$44</f>
        <v>1153.0079999999998</v>
      </c>
      <c r="FF16" s="25">
        <f t="shared" si="26"/>
        <v>1220.1839999999997</v>
      </c>
      <c r="FG16" s="25">
        <f t="shared" si="26"/>
        <v>998.352</v>
      </c>
      <c r="FH16" s="25">
        <f t="shared" si="26"/>
        <v>1286.0639999999999</v>
      </c>
      <c r="FI16" s="25">
        <f t="shared" si="26"/>
        <v>1023.4079999999999</v>
      </c>
      <c r="FJ16" s="25">
        <f t="shared" si="26"/>
        <v>981.288</v>
      </c>
      <c r="FK16" s="25">
        <f t="shared" si="26"/>
        <v>1095.552</v>
      </c>
      <c r="FL16" s="25">
        <f t="shared" si="26"/>
        <v>1137.456</v>
      </c>
      <c r="FM16" s="25">
        <f t="shared" si="26"/>
        <v>1010.664</v>
      </c>
    </row>
    <row r="17" spans="1:169" ht="12.75">
      <c r="A17" s="48" t="s">
        <v>182</v>
      </c>
      <c r="B17" s="48"/>
      <c r="C17" s="48"/>
      <c r="D17" s="48"/>
      <c r="E17" s="48"/>
      <c r="F17" s="48"/>
      <c r="G17" s="8" t="s">
        <v>170</v>
      </c>
      <c r="H17" s="11">
        <v>0</v>
      </c>
      <c r="I17" s="24">
        <v>0.67</v>
      </c>
      <c r="J17" s="25">
        <f aca="true" t="shared" si="27" ref="J17:AJ17">$I$17*J38*$B$44</f>
        <v>3880.1040000000003</v>
      </c>
      <c r="K17" s="25">
        <f t="shared" si="27"/>
        <v>4752.444</v>
      </c>
      <c r="L17" s="25">
        <f t="shared" si="27"/>
        <v>5816.9400000000005</v>
      </c>
      <c r="M17" s="25">
        <f t="shared" si="27"/>
        <v>3708.8520000000003</v>
      </c>
      <c r="N17" s="25">
        <f t="shared" si="27"/>
        <v>3433.0800000000004</v>
      </c>
      <c r="O17" s="25">
        <f t="shared" si="27"/>
        <v>10962.54</v>
      </c>
      <c r="P17" s="25">
        <f t="shared" si="27"/>
        <v>4685.7119999999995</v>
      </c>
      <c r="Q17" s="25">
        <f t="shared" si="27"/>
        <v>4667.22</v>
      </c>
      <c r="R17" s="25">
        <f t="shared" si="27"/>
        <v>4439.688</v>
      </c>
      <c r="S17" s="25">
        <f t="shared" si="27"/>
        <v>4537.776</v>
      </c>
      <c r="T17" s="25">
        <f t="shared" si="27"/>
        <v>4850.532</v>
      </c>
      <c r="U17" s="25">
        <f t="shared" si="27"/>
        <v>2781.84</v>
      </c>
      <c r="V17" s="25">
        <f t="shared" si="27"/>
        <v>6504.360000000001</v>
      </c>
      <c r="W17" s="25">
        <f t="shared" si="27"/>
        <v>3380.016</v>
      </c>
      <c r="X17" s="25">
        <f t="shared" si="27"/>
        <v>7124.244000000001</v>
      </c>
      <c r="Y17" s="25">
        <f t="shared" si="27"/>
        <v>5016.156000000001</v>
      </c>
      <c r="Z17" s="25">
        <f t="shared" si="27"/>
        <v>5017.764000000001</v>
      </c>
      <c r="AA17" s="25">
        <f t="shared" si="27"/>
        <v>4662.396000000001</v>
      </c>
      <c r="AB17" s="25">
        <f t="shared" si="27"/>
        <v>3737.7960000000003</v>
      </c>
      <c r="AC17" s="25">
        <f t="shared" si="27"/>
        <v>5089.32</v>
      </c>
      <c r="AD17" s="25">
        <f t="shared" si="27"/>
        <v>4204.92</v>
      </c>
      <c r="AE17" s="25">
        <f t="shared" si="27"/>
        <v>5855.532</v>
      </c>
      <c r="AF17" s="25">
        <f t="shared" si="27"/>
        <v>3960.5040000000004</v>
      </c>
      <c r="AG17" s="25">
        <f t="shared" si="27"/>
        <v>4526.52</v>
      </c>
      <c r="AH17" s="25">
        <f t="shared" si="27"/>
        <v>3447.5520000000006</v>
      </c>
      <c r="AI17" s="25">
        <f t="shared" si="27"/>
        <v>3677.496</v>
      </c>
      <c r="AJ17" s="25">
        <f t="shared" si="27"/>
        <v>4059.396</v>
      </c>
      <c r="AK17" s="8" t="s">
        <v>170</v>
      </c>
      <c r="AL17" s="20">
        <v>0</v>
      </c>
      <c r="AM17" s="24">
        <v>0.67</v>
      </c>
      <c r="AN17" s="25">
        <f>$AM$17*AN38*$B$44</f>
        <v>4149.444</v>
      </c>
      <c r="AO17" s="25">
        <f>$AM$17*AO38*$B$44</f>
        <v>3696.7920000000004</v>
      </c>
      <c r="AP17" s="26" t="s">
        <v>170</v>
      </c>
      <c r="AQ17" s="24">
        <v>0</v>
      </c>
      <c r="AR17" s="24">
        <v>0.67</v>
      </c>
      <c r="AS17" s="25">
        <f aca="true" t="shared" si="28" ref="AS17:AX17">$AR$17*AS38*$B$44</f>
        <v>3665.4360000000006</v>
      </c>
      <c r="AT17" s="25">
        <f t="shared" si="28"/>
        <v>3653.3759999999997</v>
      </c>
      <c r="AU17" s="25">
        <f t="shared" si="28"/>
        <v>3745.032</v>
      </c>
      <c r="AV17" s="25">
        <f t="shared" si="28"/>
        <v>3802.116</v>
      </c>
      <c r="AW17" s="25">
        <f t="shared" si="28"/>
        <v>3679.1040000000003</v>
      </c>
      <c r="AX17" s="25">
        <f t="shared" si="28"/>
        <v>3720.9120000000003</v>
      </c>
      <c r="AY17" s="8" t="s">
        <v>170</v>
      </c>
      <c r="AZ17" s="24">
        <v>0</v>
      </c>
      <c r="BA17" s="24">
        <v>0.67</v>
      </c>
      <c r="BB17" s="25">
        <f>$BA$17*BB38*$B$44</f>
        <v>3665.4360000000006</v>
      </c>
      <c r="BC17" s="25">
        <f>$BA$17*BC38*$B$44</f>
        <v>3715.2840000000006</v>
      </c>
      <c r="BD17" s="25">
        <f>$BA$17*BD38*$B$44</f>
        <v>3745.8360000000002</v>
      </c>
      <c r="BE17" s="25">
        <f>$BA$17*BE38*$B$44</f>
        <v>4158.2880000000005</v>
      </c>
      <c r="BF17" s="25">
        <f aca="true" t="shared" si="29" ref="BF17:BZ17">$BA$17*BF38*$B$44</f>
        <v>4223.411999999999</v>
      </c>
      <c r="BG17" s="25">
        <f t="shared" si="29"/>
        <v>4532.148</v>
      </c>
      <c r="BH17" s="25">
        <f t="shared" si="29"/>
        <v>3872.8680000000004</v>
      </c>
      <c r="BI17" s="25">
        <f t="shared" si="29"/>
        <v>7048.668</v>
      </c>
      <c r="BJ17" s="25">
        <f t="shared" si="29"/>
        <v>3819</v>
      </c>
      <c r="BK17" s="25">
        <f t="shared" si="29"/>
        <v>5783.976</v>
      </c>
      <c r="BL17" s="25">
        <f t="shared" si="29"/>
        <v>3665.4360000000006</v>
      </c>
      <c r="BM17" s="25">
        <f t="shared" si="29"/>
        <v>3903.42</v>
      </c>
      <c r="BN17" s="25">
        <f t="shared" si="29"/>
        <v>4630.236</v>
      </c>
      <c r="BO17" s="25">
        <f t="shared" si="29"/>
        <v>3448.3559999999998</v>
      </c>
      <c r="BP17" s="25">
        <f t="shared" si="29"/>
        <v>5850.7080000000005</v>
      </c>
      <c r="BQ17" s="25">
        <f t="shared" si="29"/>
        <v>3372.7799999999997</v>
      </c>
      <c r="BR17" s="25">
        <f t="shared" si="29"/>
        <v>3627.648</v>
      </c>
      <c r="BS17" s="25">
        <f t="shared" si="29"/>
        <v>4229.844</v>
      </c>
      <c r="BT17" s="25">
        <f t="shared" si="29"/>
        <v>7834.176000000001</v>
      </c>
      <c r="BU17" s="25">
        <f t="shared" si="29"/>
        <v>4569.132</v>
      </c>
      <c r="BV17" s="25">
        <f t="shared" si="29"/>
        <v>5337.755999999999</v>
      </c>
      <c r="BW17" s="25">
        <f t="shared" si="29"/>
        <v>4810.332</v>
      </c>
      <c r="BX17" s="25">
        <f t="shared" si="29"/>
        <v>4272.456</v>
      </c>
      <c r="BY17" s="25">
        <f t="shared" si="29"/>
        <v>6464.160000000001</v>
      </c>
      <c r="BZ17" s="25">
        <f t="shared" si="29"/>
        <v>3390.468</v>
      </c>
      <c r="CA17" s="8" t="s">
        <v>170</v>
      </c>
      <c r="CB17" s="24">
        <v>0</v>
      </c>
      <c r="CC17" s="24">
        <v>0.67</v>
      </c>
      <c r="CD17" s="25">
        <f aca="true" t="shared" si="30" ref="CD17:CM17">$CC$17*CD38*$B$44</f>
        <v>3752.268</v>
      </c>
      <c r="CE17" s="25">
        <f t="shared" si="30"/>
        <v>4152.66</v>
      </c>
      <c r="CF17" s="25">
        <f t="shared" si="30"/>
        <v>4155.876</v>
      </c>
      <c r="CG17" s="25">
        <f t="shared" si="30"/>
        <v>4129.344</v>
      </c>
      <c r="CH17" s="25">
        <f t="shared" si="30"/>
        <v>3798.9000000000005</v>
      </c>
      <c r="CI17" s="25">
        <f t="shared" si="30"/>
        <v>3834.2760000000003</v>
      </c>
      <c r="CJ17" s="25">
        <f t="shared" si="30"/>
        <v>3880.1040000000003</v>
      </c>
      <c r="CK17" s="25">
        <f t="shared" si="30"/>
        <v>3854.3759999999997</v>
      </c>
      <c r="CL17" s="25">
        <f t="shared" si="30"/>
        <v>3719.304</v>
      </c>
      <c r="CM17" s="25">
        <f t="shared" si="30"/>
        <v>3720.108</v>
      </c>
      <c r="CN17" s="8" t="s">
        <v>170</v>
      </c>
      <c r="CO17" s="20" t="s">
        <v>198</v>
      </c>
      <c r="CP17" s="24">
        <v>0.39</v>
      </c>
      <c r="CQ17" s="25">
        <f>$CP$17*CQ38*$B$44</f>
        <v>17480.268</v>
      </c>
      <c r="CR17" s="25">
        <f>$CP$17*CR38*$B$44</f>
        <v>17703.504</v>
      </c>
      <c r="CS17" s="25">
        <f>$CP$17*CS38*$B$44</f>
        <v>13224.275999999998</v>
      </c>
      <c r="CT17" s="25">
        <f>$CP$17*CT38*$B$44</f>
        <v>16945.812</v>
      </c>
      <c r="CU17" s="25">
        <f>$CP$17*CU38*$B$44</f>
        <v>5154.552000000001</v>
      </c>
      <c r="CV17" s="8" t="s">
        <v>170</v>
      </c>
      <c r="CW17" s="24">
        <v>0</v>
      </c>
      <c r="CX17" s="24">
        <v>0.67</v>
      </c>
      <c r="CY17" s="25">
        <f aca="true" t="shared" si="31" ref="CY17:DT17">$CX$17*CY38*$B$44</f>
        <v>4480.692</v>
      </c>
      <c r="CZ17" s="25">
        <f t="shared" si="31"/>
        <v>3806.136</v>
      </c>
      <c r="DA17" s="25">
        <f t="shared" si="31"/>
        <v>3919.5</v>
      </c>
      <c r="DB17" s="25">
        <f t="shared" si="31"/>
        <v>3858.396</v>
      </c>
      <c r="DC17" s="25">
        <f t="shared" si="31"/>
        <v>4371.348000000001</v>
      </c>
      <c r="DD17" s="25">
        <f t="shared" si="31"/>
        <v>4155.876</v>
      </c>
      <c r="DE17" s="25">
        <f t="shared" si="31"/>
        <v>4718.676</v>
      </c>
      <c r="DF17" s="25">
        <f t="shared" si="31"/>
        <v>3515.8920000000007</v>
      </c>
      <c r="DG17" s="25">
        <f t="shared" si="31"/>
        <v>4573.956</v>
      </c>
      <c r="DH17" s="25">
        <f t="shared" si="31"/>
        <v>3466.848</v>
      </c>
      <c r="DI17" s="25">
        <f t="shared" si="31"/>
        <v>3769.152</v>
      </c>
      <c r="DJ17" s="25">
        <f t="shared" si="31"/>
        <v>4061.8080000000004</v>
      </c>
      <c r="DK17" s="25">
        <f t="shared" si="31"/>
        <v>4093.968</v>
      </c>
      <c r="DL17" s="25">
        <f t="shared" si="31"/>
        <v>4898.772</v>
      </c>
      <c r="DM17" s="25">
        <f t="shared" si="31"/>
        <v>4445.316</v>
      </c>
      <c r="DN17" s="25">
        <f t="shared" si="31"/>
        <v>4051.3559999999998</v>
      </c>
      <c r="DO17" s="25">
        <f t="shared" si="31"/>
        <v>4225.8240000000005</v>
      </c>
      <c r="DP17" s="25">
        <f t="shared" si="31"/>
        <v>4072.26</v>
      </c>
      <c r="DQ17" s="25">
        <f t="shared" si="31"/>
        <v>4003.116</v>
      </c>
      <c r="DR17" s="25">
        <f t="shared" si="31"/>
        <v>4148.64</v>
      </c>
      <c r="DS17" s="25">
        <f t="shared" si="31"/>
        <v>4167.936000000001</v>
      </c>
      <c r="DT17" s="25">
        <f t="shared" si="31"/>
        <v>4413.156000000001</v>
      </c>
      <c r="DU17" s="8" t="s">
        <v>170</v>
      </c>
      <c r="DV17" s="24">
        <v>0</v>
      </c>
      <c r="DW17" s="24">
        <v>0.67</v>
      </c>
      <c r="DX17" s="25">
        <f>$DW$17*DX38*$B$44</f>
        <v>2785.056</v>
      </c>
      <c r="DY17" s="8" t="s">
        <v>170</v>
      </c>
      <c r="DZ17" s="24">
        <v>0.67</v>
      </c>
      <c r="EA17" s="25">
        <f>$DZ$17*EA38*$B$44</f>
        <v>4052.964</v>
      </c>
      <c r="EB17" s="26" t="s">
        <v>6</v>
      </c>
      <c r="EC17" s="24">
        <v>0</v>
      </c>
      <c r="ED17" s="24">
        <v>0.67</v>
      </c>
      <c r="EE17" s="25">
        <f>$ED$17*EE38*$B$44</f>
        <v>3938.7960000000003</v>
      </c>
      <c r="EF17" s="8" t="s">
        <v>170</v>
      </c>
      <c r="EG17" s="24">
        <v>0</v>
      </c>
      <c r="EH17" s="24">
        <v>0.67</v>
      </c>
      <c r="EI17" s="25">
        <f>$EH$17*EI38*$B$44</f>
        <v>3722.5200000000004</v>
      </c>
      <c r="EJ17" s="26" t="s">
        <v>170</v>
      </c>
      <c r="EK17" s="24">
        <v>6.769092940414508</v>
      </c>
      <c r="EL17" s="24">
        <v>0.67</v>
      </c>
      <c r="EM17" s="25">
        <f>$EL$17*EM38*$B$44</f>
        <v>3343.032</v>
      </c>
      <c r="EN17" s="8" t="s">
        <v>170</v>
      </c>
      <c r="EO17" s="24">
        <v>0</v>
      </c>
      <c r="EP17" s="24">
        <v>0.67</v>
      </c>
      <c r="EQ17" s="25">
        <f aca="true" t="shared" si="32" ref="EQ17:FA17">$EP$17*EQ38*$B$44</f>
        <v>4542.6</v>
      </c>
      <c r="ER17" s="25">
        <f t="shared" si="32"/>
        <v>4551.444</v>
      </c>
      <c r="ES17" s="25">
        <f t="shared" si="32"/>
        <v>3067.26</v>
      </c>
      <c r="ET17" s="25">
        <f t="shared" si="32"/>
        <v>3581.82</v>
      </c>
      <c r="EU17" s="25">
        <f t="shared" si="32"/>
        <v>4458.18</v>
      </c>
      <c r="EV17" s="25">
        <f t="shared" si="32"/>
        <v>7992.564</v>
      </c>
      <c r="EW17" s="25">
        <f t="shared" si="32"/>
        <v>3601.92</v>
      </c>
      <c r="EX17" s="25">
        <f t="shared" si="32"/>
        <v>4211.352</v>
      </c>
      <c r="EY17" s="25">
        <f t="shared" si="32"/>
        <v>4543.404</v>
      </c>
      <c r="EZ17" s="25">
        <f t="shared" si="32"/>
        <v>5104.5960000000005</v>
      </c>
      <c r="FA17" s="25">
        <f t="shared" si="32"/>
        <v>3462.8280000000004</v>
      </c>
      <c r="FB17" s="8" t="s">
        <v>170</v>
      </c>
      <c r="FC17" s="24">
        <v>0</v>
      </c>
      <c r="FD17" s="24">
        <v>0.67</v>
      </c>
      <c r="FE17" s="25">
        <f aca="true" t="shared" si="33" ref="FE17:FM17">$FD$17*FE38*$B$44</f>
        <v>4291.752</v>
      </c>
      <c r="FF17" s="25">
        <f t="shared" si="33"/>
        <v>4541.796</v>
      </c>
      <c r="FG17" s="25">
        <f t="shared" si="33"/>
        <v>3716.0880000000006</v>
      </c>
      <c r="FH17" s="25">
        <f t="shared" si="33"/>
        <v>4787.016</v>
      </c>
      <c r="FI17" s="25">
        <f t="shared" si="33"/>
        <v>3809.3520000000003</v>
      </c>
      <c r="FJ17" s="25">
        <f t="shared" si="33"/>
        <v>3652.572</v>
      </c>
      <c r="FK17" s="25">
        <f t="shared" si="33"/>
        <v>4077.888</v>
      </c>
      <c r="FL17" s="25">
        <f t="shared" si="33"/>
        <v>4233.8640000000005</v>
      </c>
      <c r="FM17" s="25">
        <f t="shared" si="33"/>
        <v>3761.916</v>
      </c>
    </row>
    <row r="18" spans="1:169" ht="12.75">
      <c r="A18" s="48" t="s">
        <v>11</v>
      </c>
      <c r="B18" s="48"/>
      <c r="C18" s="48"/>
      <c r="D18" s="48"/>
      <c r="E18" s="48"/>
      <c r="F18" s="48"/>
      <c r="G18" s="8" t="s">
        <v>167</v>
      </c>
      <c r="H18" s="11">
        <v>0</v>
      </c>
      <c r="I18" s="24">
        <v>0.38</v>
      </c>
      <c r="J18" s="25">
        <f aca="true" t="shared" si="34" ref="J18:AJ18">$I$18*J38*$B$44</f>
        <v>2200.656</v>
      </c>
      <c r="K18" s="25">
        <f t="shared" si="34"/>
        <v>2695.416</v>
      </c>
      <c r="L18" s="25">
        <f t="shared" si="34"/>
        <v>3299.16</v>
      </c>
      <c r="M18" s="25">
        <f t="shared" si="34"/>
        <v>2103.5280000000002</v>
      </c>
      <c r="N18" s="25">
        <f t="shared" si="34"/>
        <v>1947.12</v>
      </c>
      <c r="O18" s="25">
        <f t="shared" si="34"/>
        <v>6217.5599999999995</v>
      </c>
      <c r="P18" s="25">
        <f t="shared" si="34"/>
        <v>2657.568</v>
      </c>
      <c r="Q18" s="25">
        <f t="shared" si="34"/>
        <v>2647.08</v>
      </c>
      <c r="R18" s="25">
        <f t="shared" si="34"/>
        <v>2518.032</v>
      </c>
      <c r="S18" s="25">
        <f t="shared" si="34"/>
        <v>2573.6639999999998</v>
      </c>
      <c r="T18" s="25">
        <f t="shared" si="34"/>
        <v>2751.048</v>
      </c>
      <c r="U18" s="25">
        <f t="shared" si="34"/>
        <v>1577.7599999999998</v>
      </c>
      <c r="V18" s="25">
        <f t="shared" si="34"/>
        <v>3689.04</v>
      </c>
      <c r="W18" s="25">
        <f t="shared" si="34"/>
        <v>1917.024</v>
      </c>
      <c r="X18" s="25">
        <f t="shared" si="34"/>
        <v>4040.616</v>
      </c>
      <c r="Y18" s="25">
        <f t="shared" si="34"/>
        <v>2844.984</v>
      </c>
      <c r="Z18" s="25">
        <f t="shared" si="34"/>
        <v>2845.896</v>
      </c>
      <c r="AA18" s="25">
        <f t="shared" si="34"/>
        <v>2644.344</v>
      </c>
      <c r="AB18" s="25">
        <f t="shared" si="34"/>
        <v>2119.944</v>
      </c>
      <c r="AC18" s="25">
        <f t="shared" si="34"/>
        <v>2886.48</v>
      </c>
      <c r="AD18" s="25">
        <f t="shared" si="34"/>
        <v>2384.88</v>
      </c>
      <c r="AE18" s="25">
        <f t="shared" si="34"/>
        <v>3321.048</v>
      </c>
      <c r="AF18" s="25">
        <f t="shared" si="34"/>
        <v>2246.2560000000003</v>
      </c>
      <c r="AG18" s="25">
        <f t="shared" si="34"/>
        <v>2567.2799999999997</v>
      </c>
      <c r="AH18" s="25">
        <f t="shared" si="34"/>
        <v>1955.3280000000002</v>
      </c>
      <c r="AI18" s="25">
        <f t="shared" si="34"/>
        <v>2085.7439999999997</v>
      </c>
      <c r="AJ18" s="25">
        <f t="shared" si="34"/>
        <v>2302.344</v>
      </c>
      <c r="AK18" s="8" t="s">
        <v>167</v>
      </c>
      <c r="AL18" s="20">
        <v>0</v>
      </c>
      <c r="AM18" s="24">
        <v>0.38</v>
      </c>
      <c r="AN18" s="25">
        <f>$AM$18*AN38*$B$44</f>
        <v>2353.416</v>
      </c>
      <c r="AO18" s="25">
        <f>$AM$18*AO38*$B$44</f>
        <v>2096.688</v>
      </c>
      <c r="AP18" s="26" t="s">
        <v>167</v>
      </c>
      <c r="AQ18" s="24">
        <v>0</v>
      </c>
      <c r="AR18" s="24">
        <v>0.75</v>
      </c>
      <c r="AS18" s="25">
        <f aca="true" t="shared" si="35" ref="AS18:AX18">$AR$18*AS38*$B$44</f>
        <v>4103.099999999999</v>
      </c>
      <c r="AT18" s="25">
        <f t="shared" si="35"/>
        <v>4089.5999999999995</v>
      </c>
      <c r="AU18" s="25">
        <f t="shared" si="35"/>
        <v>4192.200000000001</v>
      </c>
      <c r="AV18" s="25">
        <f t="shared" si="35"/>
        <v>4256.099999999999</v>
      </c>
      <c r="AW18" s="25">
        <f t="shared" si="35"/>
        <v>4118.400000000001</v>
      </c>
      <c r="AX18" s="25">
        <f t="shared" si="35"/>
        <v>4165.200000000001</v>
      </c>
      <c r="AY18" s="8" t="s">
        <v>167</v>
      </c>
      <c r="AZ18" s="24">
        <v>0</v>
      </c>
      <c r="BA18" s="24">
        <v>0.38</v>
      </c>
      <c r="BB18" s="25">
        <f>$BA$18*BB38*$B$44</f>
        <v>2078.904</v>
      </c>
      <c r="BC18" s="25">
        <f>$BA$18*BC38*$B$44</f>
        <v>2107.1760000000004</v>
      </c>
      <c r="BD18" s="25">
        <f>$BA$18*BD38*$B$44</f>
        <v>2124.504</v>
      </c>
      <c r="BE18" s="25">
        <f>$BA$18*BE38*$B$44</f>
        <v>2358.4320000000002</v>
      </c>
      <c r="BF18" s="25">
        <f aca="true" t="shared" si="36" ref="BF18:BZ18">$BA$18*BF38*$B$44</f>
        <v>2395.3679999999995</v>
      </c>
      <c r="BG18" s="25">
        <f t="shared" si="36"/>
        <v>2570.472</v>
      </c>
      <c r="BH18" s="25">
        <f t="shared" si="36"/>
        <v>2196.5519999999997</v>
      </c>
      <c r="BI18" s="25">
        <f t="shared" si="36"/>
        <v>3997.7520000000004</v>
      </c>
      <c r="BJ18" s="25">
        <f t="shared" si="36"/>
        <v>2166</v>
      </c>
      <c r="BK18" s="25">
        <f t="shared" si="36"/>
        <v>3280.464</v>
      </c>
      <c r="BL18" s="25">
        <f t="shared" si="36"/>
        <v>2078.904</v>
      </c>
      <c r="BM18" s="25">
        <f t="shared" si="36"/>
        <v>2213.88</v>
      </c>
      <c r="BN18" s="25">
        <f t="shared" si="36"/>
        <v>2626.104</v>
      </c>
      <c r="BO18" s="25">
        <f t="shared" si="36"/>
        <v>1955.784</v>
      </c>
      <c r="BP18" s="25">
        <f t="shared" si="36"/>
        <v>3318.312</v>
      </c>
      <c r="BQ18" s="25">
        <f t="shared" si="36"/>
        <v>1912.92</v>
      </c>
      <c r="BR18" s="25">
        <f t="shared" si="36"/>
        <v>2057.4719999999998</v>
      </c>
      <c r="BS18" s="25">
        <f t="shared" si="36"/>
        <v>2399.016</v>
      </c>
      <c r="BT18" s="25">
        <f t="shared" si="36"/>
        <v>4443.264</v>
      </c>
      <c r="BU18" s="25">
        <f t="shared" si="36"/>
        <v>2591.448</v>
      </c>
      <c r="BV18" s="25">
        <f t="shared" si="36"/>
        <v>3027.384</v>
      </c>
      <c r="BW18" s="25">
        <f t="shared" si="36"/>
        <v>2728.2479999999996</v>
      </c>
      <c r="BX18" s="25">
        <f t="shared" si="36"/>
        <v>2423.1839999999997</v>
      </c>
      <c r="BY18" s="25">
        <f t="shared" si="36"/>
        <v>3666.24</v>
      </c>
      <c r="BZ18" s="25">
        <f t="shared" si="36"/>
        <v>1922.9520000000002</v>
      </c>
      <c r="CA18" s="8" t="s">
        <v>167</v>
      </c>
      <c r="CB18" s="24">
        <v>0</v>
      </c>
      <c r="CC18" s="24">
        <v>0.38</v>
      </c>
      <c r="CD18" s="25">
        <f aca="true" t="shared" si="37" ref="CD18:CM18">$CC$18*CD38*$B$44</f>
        <v>2128.152</v>
      </c>
      <c r="CE18" s="25">
        <f t="shared" si="37"/>
        <v>2355.2400000000002</v>
      </c>
      <c r="CF18" s="25">
        <f t="shared" si="37"/>
        <v>2357.064</v>
      </c>
      <c r="CG18" s="25">
        <f t="shared" si="37"/>
        <v>2342.016</v>
      </c>
      <c r="CH18" s="25">
        <f t="shared" si="37"/>
        <v>2154.6000000000004</v>
      </c>
      <c r="CI18" s="25">
        <f t="shared" si="37"/>
        <v>2174.6639999999998</v>
      </c>
      <c r="CJ18" s="25">
        <f t="shared" si="37"/>
        <v>2200.656</v>
      </c>
      <c r="CK18" s="25">
        <f t="shared" si="37"/>
        <v>2186.064</v>
      </c>
      <c r="CL18" s="25">
        <f t="shared" si="37"/>
        <v>2109.456</v>
      </c>
      <c r="CM18" s="25">
        <f t="shared" si="37"/>
        <v>2109.912</v>
      </c>
      <c r="CN18" s="8" t="s">
        <v>167</v>
      </c>
      <c r="CO18" s="20" t="s">
        <v>198</v>
      </c>
      <c r="CP18" s="24">
        <v>0.24</v>
      </c>
      <c r="CQ18" s="25">
        <f>$CP$18*CQ38*$B$44</f>
        <v>10757.088</v>
      </c>
      <c r="CR18" s="25">
        <f>$CP$18*CR38*$B$44</f>
        <v>10894.464</v>
      </c>
      <c r="CS18" s="25">
        <f>$CP$18*CS38*$B$44</f>
        <v>8138.015999999999</v>
      </c>
      <c r="CT18" s="25">
        <f>$CP$18*CT38*$B$44</f>
        <v>10428.192</v>
      </c>
      <c r="CU18" s="25">
        <f>$CP$18*CU38*$B$44</f>
        <v>3172.032</v>
      </c>
      <c r="CV18" s="8" t="s">
        <v>167</v>
      </c>
      <c r="CW18" s="24">
        <v>0</v>
      </c>
      <c r="CX18" s="24">
        <v>0.38</v>
      </c>
      <c r="CY18" s="25">
        <f aca="true" t="shared" si="38" ref="CY18:DT18">$CX$18*CY38*$B$44</f>
        <v>2541.2879999999996</v>
      </c>
      <c r="CZ18" s="25">
        <f t="shared" si="38"/>
        <v>2158.7039999999997</v>
      </c>
      <c r="DA18" s="25">
        <f t="shared" si="38"/>
        <v>2223</v>
      </c>
      <c r="DB18" s="25">
        <f t="shared" si="38"/>
        <v>2188.344</v>
      </c>
      <c r="DC18" s="25">
        <f t="shared" si="38"/>
        <v>2479.2720000000004</v>
      </c>
      <c r="DD18" s="25">
        <f t="shared" si="38"/>
        <v>2357.064</v>
      </c>
      <c r="DE18" s="25">
        <f t="shared" si="38"/>
        <v>2676.264</v>
      </c>
      <c r="DF18" s="25">
        <f t="shared" si="38"/>
        <v>1994.0880000000002</v>
      </c>
      <c r="DG18" s="25">
        <f t="shared" si="38"/>
        <v>2594.1839999999997</v>
      </c>
      <c r="DH18" s="25">
        <f t="shared" si="38"/>
        <v>1966.272</v>
      </c>
      <c r="DI18" s="25">
        <f t="shared" si="38"/>
        <v>2137.728</v>
      </c>
      <c r="DJ18" s="25">
        <f t="shared" si="38"/>
        <v>2303.712</v>
      </c>
      <c r="DK18" s="25">
        <f t="shared" si="38"/>
        <v>2321.952</v>
      </c>
      <c r="DL18" s="25">
        <f t="shared" si="38"/>
        <v>2778.408</v>
      </c>
      <c r="DM18" s="25">
        <f t="shared" si="38"/>
        <v>2521.224</v>
      </c>
      <c r="DN18" s="25">
        <f t="shared" si="38"/>
        <v>2297.784</v>
      </c>
      <c r="DO18" s="25">
        <f t="shared" si="38"/>
        <v>2396.736</v>
      </c>
      <c r="DP18" s="25">
        <f t="shared" si="38"/>
        <v>2309.64</v>
      </c>
      <c r="DQ18" s="25">
        <f t="shared" si="38"/>
        <v>2270.424</v>
      </c>
      <c r="DR18" s="25">
        <f t="shared" si="38"/>
        <v>2352.96</v>
      </c>
      <c r="DS18" s="25">
        <f t="shared" si="38"/>
        <v>2363.904</v>
      </c>
      <c r="DT18" s="25">
        <f t="shared" si="38"/>
        <v>2502.984</v>
      </c>
      <c r="DU18" s="8" t="s">
        <v>167</v>
      </c>
      <c r="DV18" s="24">
        <v>0</v>
      </c>
      <c r="DW18" s="24">
        <v>0.38</v>
      </c>
      <c r="DX18" s="25">
        <f>$DW$18*DX38*$B$44</f>
        <v>1579.584</v>
      </c>
      <c r="DY18" s="8" t="s">
        <v>167</v>
      </c>
      <c r="DZ18" s="24">
        <v>0.38</v>
      </c>
      <c r="EA18" s="25">
        <f>$DZ$18*EA38*$B$44</f>
        <v>2298.6960000000004</v>
      </c>
      <c r="EB18" s="26" t="s">
        <v>6</v>
      </c>
      <c r="EC18" s="24">
        <v>0</v>
      </c>
      <c r="ED18" s="24">
        <v>0.38</v>
      </c>
      <c r="EE18" s="25">
        <f>$ED$18*EE38*$B$44</f>
        <v>2233.944</v>
      </c>
      <c r="EF18" s="8" t="s">
        <v>167</v>
      </c>
      <c r="EG18" s="24">
        <v>0</v>
      </c>
      <c r="EH18" s="24">
        <v>0.38</v>
      </c>
      <c r="EI18" s="25">
        <f>$EH$18*EI38*$B$44</f>
        <v>2111.2799999999997</v>
      </c>
      <c r="EJ18" s="26" t="s">
        <v>167</v>
      </c>
      <c r="EK18" s="24">
        <v>23.990657059585494</v>
      </c>
      <c r="EL18" s="24">
        <v>0.75</v>
      </c>
      <c r="EM18" s="25">
        <f>$EL$18*EM38*$B$44</f>
        <v>3742.2000000000003</v>
      </c>
      <c r="EN18" s="8" t="s">
        <v>167</v>
      </c>
      <c r="EO18" s="24">
        <v>0</v>
      </c>
      <c r="EP18" s="24">
        <v>0.38</v>
      </c>
      <c r="EQ18" s="25">
        <f aca="true" t="shared" si="39" ref="EQ18:FA18">$EP$18*EQ38*$B$44</f>
        <v>2576.3999999999996</v>
      </c>
      <c r="ER18" s="25">
        <f t="shared" si="39"/>
        <v>2581.416</v>
      </c>
      <c r="ES18" s="25">
        <f t="shared" si="39"/>
        <v>1739.6399999999999</v>
      </c>
      <c r="ET18" s="25">
        <f t="shared" si="39"/>
        <v>2031.48</v>
      </c>
      <c r="EU18" s="25">
        <f t="shared" si="39"/>
        <v>2528.52</v>
      </c>
      <c r="EV18" s="25">
        <f t="shared" si="39"/>
        <v>4533.0960000000005</v>
      </c>
      <c r="EW18" s="25">
        <f t="shared" si="39"/>
        <v>2042.88</v>
      </c>
      <c r="EX18" s="25">
        <f t="shared" si="39"/>
        <v>2388.528</v>
      </c>
      <c r="EY18" s="25">
        <f t="shared" si="39"/>
        <v>2576.8559999999998</v>
      </c>
      <c r="EZ18" s="25">
        <f t="shared" si="39"/>
        <v>2895.1440000000002</v>
      </c>
      <c r="FA18" s="25">
        <f t="shared" si="39"/>
        <v>1963.992</v>
      </c>
      <c r="FB18" s="8" t="s">
        <v>167</v>
      </c>
      <c r="FC18" s="24">
        <v>0</v>
      </c>
      <c r="FD18" s="24">
        <v>0.38</v>
      </c>
      <c r="FE18" s="25">
        <f aca="true" t="shared" si="40" ref="FE18:FM18">$FD$18*FE38*$B$44</f>
        <v>2434.1279999999997</v>
      </c>
      <c r="FF18" s="25">
        <f t="shared" si="40"/>
        <v>2575.944</v>
      </c>
      <c r="FG18" s="25">
        <f t="shared" si="40"/>
        <v>2107.632</v>
      </c>
      <c r="FH18" s="25">
        <f t="shared" si="40"/>
        <v>2715.024</v>
      </c>
      <c r="FI18" s="25">
        <f t="shared" si="40"/>
        <v>2160.5280000000002</v>
      </c>
      <c r="FJ18" s="25">
        <f t="shared" si="40"/>
        <v>2071.608</v>
      </c>
      <c r="FK18" s="25">
        <f t="shared" si="40"/>
        <v>2312.832</v>
      </c>
      <c r="FL18" s="25">
        <f t="shared" si="40"/>
        <v>2401.2960000000003</v>
      </c>
      <c r="FM18" s="25">
        <f t="shared" si="40"/>
        <v>2133.624</v>
      </c>
    </row>
    <row r="19" spans="1:169" ht="12.75">
      <c r="A19" s="48" t="s">
        <v>183</v>
      </c>
      <c r="B19" s="48"/>
      <c r="C19" s="48"/>
      <c r="D19" s="48"/>
      <c r="E19" s="48"/>
      <c r="F19" s="48"/>
      <c r="G19" s="8" t="s">
        <v>170</v>
      </c>
      <c r="H19" s="11">
        <v>0</v>
      </c>
      <c r="I19" s="24">
        <v>0.09</v>
      </c>
      <c r="J19" s="25">
        <f aca="true" t="shared" si="41" ref="J19:AJ19">$I$19*J38*$B$44</f>
        <v>521.208</v>
      </c>
      <c r="K19" s="25">
        <f t="shared" si="41"/>
        <v>638.3879999999999</v>
      </c>
      <c r="L19" s="25">
        <f t="shared" si="41"/>
        <v>781.3799999999999</v>
      </c>
      <c r="M19" s="25">
        <f t="shared" si="41"/>
        <v>498.20400000000006</v>
      </c>
      <c r="N19" s="25">
        <f t="shared" si="41"/>
        <v>461.15999999999997</v>
      </c>
      <c r="O19" s="25">
        <f t="shared" si="41"/>
        <v>1472.58</v>
      </c>
      <c r="P19" s="25">
        <f t="shared" si="41"/>
        <v>629.4239999999999</v>
      </c>
      <c r="Q19" s="25">
        <f t="shared" si="41"/>
        <v>626.9399999999999</v>
      </c>
      <c r="R19" s="25">
        <f t="shared" si="41"/>
        <v>596.376</v>
      </c>
      <c r="S19" s="25">
        <f t="shared" si="41"/>
        <v>609.552</v>
      </c>
      <c r="T19" s="25">
        <f t="shared" si="41"/>
        <v>651.564</v>
      </c>
      <c r="U19" s="25">
        <f t="shared" si="41"/>
        <v>373.68</v>
      </c>
      <c r="V19" s="25">
        <f t="shared" si="41"/>
        <v>873.72</v>
      </c>
      <c r="W19" s="25">
        <f t="shared" si="41"/>
        <v>454.032</v>
      </c>
      <c r="X19" s="25">
        <f t="shared" si="41"/>
        <v>956.9879999999999</v>
      </c>
      <c r="Y19" s="25">
        <f t="shared" si="41"/>
        <v>673.8119999999999</v>
      </c>
      <c r="Z19" s="25">
        <f t="shared" si="41"/>
        <v>674.028</v>
      </c>
      <c r="AA19" s="25">
        <f t="shared" si="41"/>
        <v>626.2919999999999</v>
      </c>
      <c r="AB19" s="25">
        <f t="shared" si="41"/>
        <v>502.0919999999999</v>
      </c>
      <c r="AC19" s="25">
        <f t="shared" si="41"/>
        <v>683.64</v>
      </c>
      <c r="AD19" s="25">
        <f t="shared" si="41"/>
        <v>564.84</v>
      </c>
      <c r="AE19" s="25">
        <f t="shared" si="41"/>
        <v>786.564</v>
      </c>
      <c r="AF19" s="25">
        <f t="shared" si="41"/>
        <v>532.008</v>
      </c>
      <c r="AG19" s="25">
        <f t="shared" si="41"/>
        <v>608.04</v>
      </c>
      <c r="AH19" s="25">
        <f t="shared" si="41"/>
        <v>463.104</v>
      </c>
      <c r="AI19" s="25">
        <f t="shared" si="41"/>
        <v>493.99199999999996</v>
      </c>
      <c r="AJ19" s="25">
        <f t="shared" si="41"/>
        <v>545.2919999999999</v>
      </c>
      <c r="AK19" s="8" t="s">
        <v>170</v>
      </c>
      <c r="AL19" s="20">
        <v>0</v>
      </c>
      <c r="AM19" s="24">
        <v>0.09</v>
      </c>
      <c r="AN19" s="25">
        <f>$AM$19*AN38*$B$44</f>
        <v>557.3879999999999</v>
      </c>
      <c r="AO19" s="25">
        <f>$AM$19*AO38*$B$44</f>
        <v>496.58399999999995</v>
      </c>
      <c r="AP19" s="26" t="s">
        <v>170</v>
      </c>
      <c r="AQ19" s="24">
        <v>0</v>
      </c>
      <c r="AR19" s="24">
        <v>0.09</v>
      </c>
      <c r="AS19" s="25">
        <f aca="true" t="shared" si="42" ref="AS19:AX19">$AR$19*AS38*$B$44</f>
        <v>492.37199999999996</v>
      </c>
      <c r="AT19" s="25">
        <f t="shared" si="42"/>
        <v>490.75199999999995</v>
      </c>
      <c r="AU19" s="25">
        <f t="shared" si="42"/>
        <v>503.06399999999996</v>
      </c>
      <c r="AV19" s="25">
        <f t="shared" si="42"/>
        <v>510.7319999999999</v>
      </c>
      <c r="AW19" s="25">
        <f t="shared" si="42"/>
        <v>494.20799999999997</v>
      </c>
      <c r="AX19" s="25">
        <f t="shared" si="42"/>
        <v>499.824</v>
      </c>
      <c r="AY19" s="8" t="s">
        <v>170</v>
      </c>
      <c r="AZ19" s="24">
        <v>0</v>
      </c>
      <c r="BA19" s="24">
        <v>0.09</v>
      </c>
      <c r="BB19" s="25">
        <f>$BA$19*BB38*$B$44</f>
        <v>492.37199999999996</v>
      </c>
      <c r="BC19" s="25">
        <f>$BA$19*BC38*$B$44</f>
        <v>499.068</v>
      </c>
      <c r="BD19" s="25">
        <f>$BA$19*BD38*$B$44</f>
        <v>503.17199999999997</v>
      </c>
      <c r="BE19" s="25">
        <f>$BA$19*BE38*$B$44</f>
        <v>558.576</v>
      </c>
      <c r="BF19" s="25">
        <f aca="true" t="shared" si="43" ref="BF19:BZ19">$BA$19*BF38*$B$44</f>
        <v>567.324</v>
      </c>
      <c r="BG19" s="25">
        <f t="shared" si="43"/>
        <v>608.796</v>
      </c>
      <c r="BH19" s="25">
        <f t="shared" si="43"/>
        <v>520.2359999999999</v>
      </c>
      <c r="BI19" s="25">
        <f t="shared" si="43"/>
        <v>946.836</v>
      </c>
      <c r="BJ19" s="25">
        <f t="shared" si="43"/>
        <v>513</v>
      </c>
      <c r="BK19" s="25">
        <f t="shared" si="43"/>
        <v>776.952</v>
      </c>
      <c r="BL19" s="25">
        <f t="shared" si="43"/>
        <v>492.37199999999996</v>
      </c>
      <c r="BM19" s="25">
        <f t="shared" si="43"/>
        <v>524.34</v>
      </c>
      <c r="BN19" s="25">
        <f t="shared" si="43"/>
        <v>621.972</v>
      </c>
      <c r="BO19" s="25">
        <f t="shared" si="43"/>
        <v>463.212</v>
      </c>
      <c r="BP19" s="25">
        <f t="shared" si="43"/>
        <v>785.9159999999999</v>
      </c>
      <c r="BQ19" s="25">
        <f t="shared" si="43"/>
        <v>453.05999999999995</v>
      </c>
      <c r="BR19" s="25">
        <f t="shared" si="43"/>
        <v>487.29599999999994</v>
      </c>
      <c r="BS19" s="25">
        <f t="shared" si="43"/>
        <v>568.1880000000001</v>
      </c>
      <c r="BT19" s="25">
        <f t="shared" si="43"/>
        <v>1052.3519999999999</v>
      </c>
      <c r="BU19" s="25">
        <f t="shared" si="43"/>
        <v>613.7639999999999</v>
      </c>
      <c r="BV19" s="25">
        <f t="shared" si="43"/>
        <v>717.012</v>
      </c>
      <c r="BW19" s="25">
        <f t="shared" si="43"/>
        <v>646.164</v>
      </c>
      <c r="BX19" s="25">
        <f t="shared" si="43"/>
        <v>573.9119999999999</v>
      </c>
      <c r="BY19" s="25">
        <f t="shared" si="43"/>
        <v>868.3199999999999</v>
      </c>
      <c r="BZ19" s="25">
        <f t="shared" si="43"/>
        <v>455.4359999999999</v>
      </c>
      <c r="CA19" s="8" t="s">
        <v>170</v>
      </c>
      <c r="CB19" s="24">
        <v>0</v>
      </c>
      <c r="CC19" s="24">
        <v>0.09</v>
      </c>
      <c r="CD19" s="25">
        <f aca="true" t="shared" si="44" ref="CD19:CM19">$CC$19*CD38*$B$44</f>
        <v>504.036</v>
      </c>
      <c r="CE19" s="25">
        <f t="shared" si="44"/>
        <v>557.8199999999999</v>
      </c>
      <c r="CF19" s="25">
        <f t="shared" si="44"/>
        <v>558.252</v>
      </c>
      <c r="CG19" s="25">
        <f t="shared" si="44"/>
        <v>554.6880000000001</v>
      </c>
      <c r="CH19" s="25">
        <f t="shared" si="44"/>
        <v>510.29999999999995</v>
      </c>
      <c r="CI19" s="25">
        <f t="shared" si="44"/>
        <v>515.052</v>
      </c>
      <c r="CJ19" s="25">
        <f t="shared" si="44"/>
        <v>521.208</v>
      </c>
      <c r="CK19" s="25">
        <f t="shared" si="44"/>
        <v>517.752</v>
      </c>
      <c r="CL19" s="25">
        <f t="shared" si="44"/>
        <v>499.608</v>
      </c>
      <c r="CM19" s="25">
        <f t="shared" si="44"/>
        <v>499.716</v>
      </c>
      <c r="CN19" s="8" t="s">
        <v>170</v>
      </c>
      <c r="CO19" s="20" t="s">
        <v>198</v>
      </c>
      <c r="CP19" s="24">
        <v>0.22</v>
      </c>
      <c r="CQ19" s="25">
        <f>$CP$19*CQ38*$B$44</f>
        <v>9860.664</v>
      </c>
      <c r="CR19" s="25">
        <f>$CP$19*CR38*$B$44</f>
        <v>9986.592</v>
      </c>
      <c r="CS19" s="25">
        <f>$CP$19*CS38*$B$44</f>
        <v>7459.848</v>
      </c>
      <c r="CT19" s="25">
        <f>$CP$19*CT38*$B$44</f>
        <v>9559.176000000001</v>
      </c>
      <c r="CU19" s="25">
        <f>$CP$19*CU38*$B$44</f>
        <v>2907.6960000000004</v>
      </c>
      <c r="CV19" s="8" t="s">
        <v>170</v>
      </c>
      <c r="CW19" s="24">
        <v>0</v>
      </c>
      <c r="CX19" s="24">
        <v>0.09</v>
      </c>
      <c r="CY19" s="25">
        <f aca="true" t="shared" si="45" ref="CY19:DT19">$CX$19*CY38*$B$44</f>
        <v>601.884</v>
      </c>
      <c r="CZ19" s="25">
        <f t="shared" si="45"/>
        <v>511.27199999999993</v>
      </c>
      <c r="DA19" s="25">
        <f t="shared" si="45"/>
        <v>526.5</v>
      </c>
      <c r="DB19" s="25">
        <f t="shared" si="45"/>
        <v>518.2919999999999</v>
      </c>
      <c r="DC19" s="25">
        <f t="shared" si="45"/>
        <v>587.196</v>
      </c>
      <c r="DD19" s="25">
        <f t="shared" si="45"/>
        <v>558.252</v>
      </c>
      <c r="DE19" s="25">
        <f t="shared" si="45"/>
        <v>633.852</v>
      </c>
      <c r="DF19" s="25">
        <f t="shared" si="45"/>
        <v>472.284</v>
      </c>
      <c r="DG19" s="25">
        <f t="shared" si="45"/>
        <v>614.4119999999999</v>
      </c>
      <c r="DH19" s="25">
        <f t="shared" si="45"/>
        <v>465.696</v>
      </c>
      <c r="DI19" s="25">
        <f t="shared" si="45"/>
        <v>506.304</v>
      </c>
      <c r="DJ19" s="25">
        <f t="shared" si="45"/>
        <v>545.616</v>
      </c>
      <c r="DK19" s="25">
        <f t="shared" si="45"/>
        <v>549.9359999999999</v>
      </c>
      <c r="DL19" s="25">
        <f t="shared" si="45"/>
        <v>658.044</v>
      </c>
      <c r="DM19" s="25">
        <f t="shared" si="45"/>
        <v>597.132</v>
      </c>
      <c r="DN19" s="25">
        <f t="shared" si="45"/>
        <v>544.212</v>
      </c>
      <c r="DO19" s="25">
        <f t="shared" si="45"/>
        <v>567.648</v>
      </c>
      <c r="DP19" s="25">
        <f t="shared" si="45"/>
        <v>547.02</v>
      </c>
      <c r="DQ19" s="25">
        <f t="shared" si="45"/>
        <v>537.732</v>
      </c>
      <c r="DR19" s="25">
        <f t="shared" si="45"/>
        <v>557.28</v>
      </c>
      <c r="DS19" s="25">
        <f t="shared" si="45"/>
        <v>559.872</v>
      </c>
      <c r="DT19" s="25">
        <f t="shared" si="45"/>
        <v>592.8119999999999</v>
      </c>
      <c r="DU19" s="8" t="s">
        <v>170</v>
      </c>
      <c r="DV19" s="24">
        <v>0</v>
      </c>
      <c r="DW19" s="24">
        <v>0.09</v>
      </c>
      <c r="DX19" s="25">
        <f>$DW$19*DX38*$B$44</f>
        <v>374.11199999999997</v>
      </c>
      <c r="DY19" s="8" t="s">
        <v>170</v>
      </c>
      <c r="DZ19" s="24">
        <v>0.09</v>
      </c>
      <c r="EA19" s="25">
        <f>$DZ$19*EA38*$B$44</f>
        <v>544.428</v>
      </c>
      <c r="EB19" s="26" t="s">
        <v>6</v>
      </c>
      <c r="EC19" s="24">
        <v>0</v>
      </c>
      <c r="ED19" s="24">
        <v>0.09</v>
      </c>
      <c r="EE19" s="25">
        <f>$ED$19*EE38*$B$44</f>
        <v>529.0919999999999</v>
      </c>
      <c r="EF19" s="8" t="s">
        <v>170</v>
      </c>
      <c r="EG19" s="24">
        <v>0</v>
      </c>
      <c r="EH19" s="24">
        <v>0.09</v>
      </c>
      <c r="EI19" s="25">
        <f>$EH$19*EI38*$B$44</f>
        <v>500.04</v>
      </c>
      <c r="EJ19" s="26" t="s">
        <v>170</v>
      </c>
      <c r="EK19" s="24">
        <v>0.41615090673575134</v>
      </c>
      <c r="EL19" s="24">
        <v>0.29</v>
      </c>
      <c r="EM19" s="25">
        <f>$EL$19*EM38*$B$44</f>
        <v>1446.984</v>
      </c>
      <c r="EN19" s="8" t="s">
        <v>170</v>
      </c>
      <c r="EO19" s="24">
        <v>0</v>
      </c>
      <c r="EP19" s="24">
        <v>0.09</v>
      </c>
      <c r="EQ19" s="25">
        <f aca="true" t="shared" si="46" ref="EQ19:FA19">$EP$19*EQ38*$B$44</f>
        <v>610.2</v>
      </c>
      <c r="ER19" s="25">
        <f t="shared" si="46"/>
        <v>611.3879999999999</v>
      </c>
      <c r="ES19" s="25">
        <f t="shared" si="46"/>
        <v>412.02</v>
      </c>
      <c r="ET19" s="25">
        <f t="shared" si="46"/>
        <v>481.14</v>
      </c>
      <c r="EU19" s="25">
        <f t="shared" si="46"/>
        <v>598.86</v>
      </c>
      <c r="EV19" s="25">
        <f t="shared" si="46"/>
        <v>1073.628</v>
      </c>
      <c r="EW19" s="25">
        <f t="shared" si="46"/>
        <v>483.84000000000003</v>
      </c>
      <c r="EX19" s="25">
        <f t="shared" si="46"/>
        <v>565.704</v>
      </c>
      <c r="EY19" s="25">
        <f t="shared" si="46"/>
        <v>610.308</v>
      </c>
      <c r="EZ19" s="25">
        <f t="shared" si="46"/>
        <v>685.692</v>
      </c>
      <c r="FA19" s="25">
        <f t="shared" si="46"/>
        <v>465.15599999999995</v>
      </c>
      <c r="FB19" s="8" t="s">
        <v>170</v>
      </c>
      <c r="FC19" s="24">
        <v>0</v>
      </c>
      <c r="FD19" s="24">
        <v>0.09</v>
      </c>
      <c r="FE19" s="25">
        <f aca="true" t="shared" si="47" ref="FE19:FM19">$FD$19*FE38*$B$44</f>
        <v>576.5039999999999</v>
      </c>
      <c r="FF19" s="25">
        <f t="shared" si="47"/>
        <v>610.0919999999999</v>
      </c>
      <c r="FG19" s="25">
        <f t="shared" si="47"/>
        <v>499.176</v>
      </c>
      <c r="FH19" s="25">
        <f t="shared" si="47"/>
        <v>643.0319999999999</v>
      </c>
      <c r="FI19" s="25">
        <f t="shared" si="47"/>
        <v>511.70399999999995</v>
      </c>
      <c r="FJ19" s="25">
        <f t="shared" si="47"/>
        <v>490.644</v>
      </c>
      <c r="FK19" s="25">
        <f t="shared" si="47"/>
        <v>547.776</v>
      </c>
      <c r="FL19" s="25">
        <f t="shared" si="47"/>
        <v>568.728</v>
      </c>
      <c r="FM19" s="25">
        <f t="shared" si="47"/>
        <v>505.332</v>
      </c>
    </row>
    <row r="20" spans="1:169" ht="39" customHeight="1">
      <c r="A20" s="66" t="s">
        <v>184</v>
      </c>
      <c r="B20" s="67"/>
      <c r="C20" s="67"/>
      <c r="D20" s="67"/>
      <c r="E20" s="67"/>
      <c r="F20" s="68"/>
      <c r="G20" s="12" t="s">
        <v>12</v>
      </c>
      <c r="H20" s="11">
        <v>0</v>
      </c>
      <c r="I20" s="24">
        <v>0.26</v>
      </c>
      <c r="J20" s="25">
        <f aca="true" t="shared" si="48" ref="J20:AJ20">$I$20*J38*$B$44</f>
        <v>1505.7120000000002</v>
      </c>
      <c r="K20" s="25">
        <f t="shared" si="48"/>
        <v>1844.232</v>
      </c>
      <c r="L20" s="25">
        <f t="shared" si="48"/>
        <v>2257.32</v>
      </c>
      <c r="M20" s="25">
        <f t="shared" si="48"/>
        <v>1439.256</v>
      </c>
      <c r="N20" s="25">
        <f t="shared" si="48"/>
        <v>1332.2400000000002</v>
      </c>
      <c r="O20" s="25">
        <f t="shared" si="48"/>
        <v>4254.12</v>
      </c>
      <c r="P20" s="25">
        <f t="shared" si="48"/>
        <v>1818.3359999999998</v>
      </c>
      <c r="Q20" s="25">
        <f t="shared" si="48"/>
        <v>1811.16</v>
      </c>
      <c r="R20" s="25">
        <f t="shared" si="48"/>
        <v>1722.864</v>
      </c>
      <c r="S20" s="25">
        <f t="shared" si="48"/>
        <v>1760.9279999999999</v>
      </c>
      <c r="T20" s="25">
        <f t="shared" si="48"/>
        <v>1882.296</v>
      </c>
      <c r="U20" s="25">
        <f t="shared" si="48"/>
        <v>1079.52</v>
      </c>
      <c r="V20" s="25">
        <f t="shared" si="48"/>
        <v>2524.08</v>
      </c>
      <c r="W20" s="25">
        <f t="shared" si="48"/>
        <v>1311.6480000000001</v>
      </c>
      <c r="X20" s="25">
        <f t="shared" si="48"/>
        <v>2764.6320000000005</v>
      </c>
      <c r="Y20" s="25">
        <f t="shared" si="48"/>
        <v>1946.568</v>
      </c>
      <c r="Z20" s="25">
        <f t="shared" si="48"/>
        <v>1947.1920000000002</v>
      </c>
      <c r="AA20" s="25">
        <f t="shared" si="48"/>
        <v>1809.288</v>
      </c>
      <c r="AB20" s="25">
        <f t="shared" si="48"/>
        <v>1450.4879999999998</v>
      </c>
      <c r="AC20" s="25">
        <f t="shared" si="48"/>
        <v>1974.96</v>
      </c>
      <c r="AD20" s="25">
        <f t="shared" si="48"/>
        <v>1631.7600000000002</v>
      </c>
      <c r="AE20" s="25">
        <f t="shared" si="48"/>
        <v>2272.2960000000003</v>
      </c>
      <c r="AF20" s="25">
        <f t="shared" si="48"/>
        <v>1536.9120000000003</v>
      </c>
      <c r="AG20" s="25">
        <f t="shared" si="48"/>
        <v>1756.56</v>
      </c>
      <c r="AH20" s="25">
        <f t="shared" si="48"/>
        <v>1337.8560000000002</v>
      </c>
      <c r="AI20" s="25">
        <f t="shared" si="48"/>
        <v>1427.088</v>
      </c>
      <c r="AJ20" s="25">
        <f t="shared" si="48"/>
        <v>1575.288</v>
      </c>
      <c r="AK20" s="12" t="s">
        <v>12</v>
      </c>
      <c r="AL20" s="20">
        <v>0</v>
      </c>
      <c r="AM20" s="24">
        <v>0.26</v>
      </c>
      <c r="AN20" s="25">
        <f>$AM$20*AN38*$B$44</f>
        <v>1610.232</v>
      </c>
      <c r="AO20" s="25">
        <f>$AM$20*AO38*$B$44</f>
        <v>1434.576</v>
      </c>
      <c r="AP20" s="29" t="s">
        <v>12</v>
      </c>
      <c r="AQ20" s="24">
        <v>0</v>
      </c>
      <c r="AR20" s="24">
        <v>0.26</v>
      </c>
      <c r="AS20" s="25">
        <f aca="true" t="shared" si="49" ref="AS20:AX20">$AR$20*AS38*$B$44</f>
        <v>1422.408</v>
      </c>
      <c r="AT20" s="25">
        <f t="shared" si="49"/>
        <v>1417.7279999999998</v>
      </c>
      <c r="AU20" s="25">
        <f t="shared" si="49"/>
        <v>1453.296</v>
      </c>
      <c r="AV20" s="25">
        <f t="shared" si="49"/>
        <v>1475.4479999999999</v>
      </c>
      <c r="AW20" s="25">
        <f t="shared" si="49"/>
        <v>1427.7120000000002</v>
      </c>
      <c r="AX20" s="25">
        <f t="shared" si="49"/>
        <v>1443.9360000000001</v>
      </c>
      <c r="AY20" s="12" t="s">
        <v>12</v>
      </c>
      <c r="AZ20" s="24">
        <v>0</v>
      </c>
      <c r="BA20" s="24">
        <v>0.26</v>
      </c>
      <c r="BB20" s="25">
        <f>$BA$20*BB38*$B$44</f>
        <v>1422.408</v>
      </c>
      <c r="BC20" s="25">
        <f>$BA$20*BC38*$B$44</f>
        <v>1441.7520000000002</v>
      </c>
      <c r="BD20" s="25">
        <f>$BA$20*BD38*$B$44</f>
        <v>1453.608</v>
      </c>
      <c r="BE20" s="25">
        <f>$BA$20*BE38*$B$44</f>
        <v>1613.6640000000002</v>
      </c>
      <c r="BF20" s="25">
        <f aca="true" t="shared" si="50" ref="BF20:BZ20">$BA$20*BF38*$B$44</f>
        <v>1638.9360000000001</v>
      </c>
      <c r="BG20" s="25">
        <f t="shared" si="50"/>
        <v>1758.7440000000001</v>
      </c>
      <c r="BH20" s="25">
        <f t="shared" si="50"/>
        <v>1502.904</v>
      </c>
      <c r="BI20" s="25">
        <f t="shared" si="50"/>
        <v>2735.304</v>
      </c>
      <c r="BJ20" s="25">
        <f t="shared" si="50"/>
        <v>1482</v>
      </c>
      <c r="BK20" s="25">
        <f t="shared" si="50"/>
        <v>2244.5280000000002</v>
      </c>
      <c r="BL20" s="25">
        <f t="shared" si="50"/>
        <v>1422.408</v>
      </c>
      <c r="BM20" s="25">
        <f t="shared" si="50"/>
        <v>1514.76</v>
      </c>
      <c r="BN20" s="25">
        <f t="shared" si="50"/>
        <v>1796.808</v>
      </c>
      <c r="BO20" s="25">
        <f t="shared" si="50"/>
        <v>1338.168</v>
      </c>
      <c r="BP20" s="25">
        <f t="shared" si="50"/>
        <v>2270.4240000000004</v>
      </c>
      <c r="BQ20" s="25">
        <f t="shared" si="50"/>
        <v>1308.8400000000001</v>
      </c>
      <c r="BR20" s="25">
        <f t="shared" si="50"/>
        <v>1407.744</v>
      </c>
      <c r="BS20" s="25">
        <f t="shared" si="50"/>
        <v>1641.432</v>
      </c>
      <c r="BT20" s="25">
        <f t="shared" si="50"/>
        <v>3040.1279999999997</v>
      </c>
      <c r="BU20" s="25">
        <f t="shared" si="50"/>
        <v>1773.0959999999998</v>
      </c>
      <c r="BV20" s="25">
        <f t="shared" si="50"/>
        <v>2071.368</v>
      </c>
      <c r="BW20" s="25">
        <f t="shared" si="50"/>
        <v>1866.696</v>
      </c>
      <c r="BX20" s="25">
        <f t="shared" si="50"/>
        <v>1657.9679999999998</v>
      </c>
      <c r="BY20" s="25">
        <f t="shared" si="50"/>
        <v>2508.4800000000005</v>
      </c>
      <c r="BZ20" s="25">
        <f t="shared" si="50"/>
        <v>1315.704</v>
      </c>
      <c r="CA20" s="12" t="s">
        <v>12</v>
      </c>
      <c r="CB20" s="24">
        <v>0</v>
      </c>
      <c r="CC20" s="24">
        <v>0.26</v>
      </c>
      <c r="CD20" s="25">
        <f aca="true" t="shared" si="51" ref="CD20:CM20">$CC$20*CD38*$B$44</f>
        <v>1456.104</v>
      </c>
      <c r="CE20" s="25">
        <f t="shared" si="51"/>
        <v>1611.48</v>
      </c>
      <c r="CF20" s="25">
        <f t="shared" si="51"/>
        <v>1612.728</v>
      </c>
      <c r="CG20" s="25">
        <f t="shared" si="51"/>
        <v>1602.432</v>
      </c>
      <c r="CH20" s="25">
        <f t="shared" si="51"/>
        <v>1474.2</v>
      </c>
      <c r="CI20" s="25">
        <f t="shared" si="51"/>
        <v>1487.9279999999999</v>
      </c>
      <c r="CJ20" s="25">
        <f t="shared" si="51"/>
        <v>1505.7120000000002</v>
      </c>
      <c r="CK20" s="25">
        <f t="shared" si="51"/>
        <v>1495.7279999999998</v>
      </c>
      <c r="CL20" s="25">
        <f t="shared" si="51"/>
        <v>1443.3120000000001</v>
      </c>
      <c r="CM20" s="25">
        <f t="shared" si="51"/>
        <v>1443.624</v>
      </c>
      <c r="CN20" s="12" t="s">
        <v>12</v>
      </c>
      <c r="CO20" s="20" t="s">
        <v>198</v>
      </c>
      <c r="CP20" s="24">
        <v>0.61</v>
      </c>
      <c r="CQ20" s="25">
        <f>$CP$20*CQ38*$B$44</f>
        <v>27340.932</v>
      </c>
      <c r="CR20" s="25">
        <f>$CP$20*CR38*$B$44</f>
        <v>27690.096000000005</v>
      </c>
      <c r="CS20" s="25">
        <f>$CP$20*CS38*$B$44</f>
        <v>20684.124</v>
      </c>
      <c r="CT20" s="25">
        <f>$CP$20*CT38*$B$44</f>
        <v>26504.987999999998</v>
      </c>
      <c r="CU20" s="25">
        <f>$CP$20*CU38*$B$44</f>
        <v>8062.2480000000005</v>
      </c>
      <c r="CV20" s="12" t="s">
        <v>12</v>
      </c>
      <c r="CW20" s="24">
        <v>0</v>
      </c>
      <c r="CX20" s="24">
        <v>0.26</v>
      </c>
      <c r="CY20" s="25">
        <f aca="true" t="shared" si="52" ref="CY20:DT20">$CX$20*CY38*$B$44</f>
        <v>1738.7759999999998</v>
      </c>
      <c r="CZ20" s="25">
        <f t="shared" si="52"/>
        <v>1477.008</v>
      </c>
      <c r="DA20" s="25">
        <f t="shared" si="52"/>
        <v>1521</v>
      </c>
      <c r="DB20" s="25">
        <f t="shared" si="52"/>
        <v>1497.288</v>
      </c>
      <c r="DC20" s="25">
        <f t="shared" si="52"/>
        <v>1696.3440000000003</v>
      </c>
      <c r="DD20" s="25">
        <f t="shared" si="52"/>
        <v>1612.728</v>
      </c>
      <c r="DE20" s="25">
        <f t="shared" si="52"/>
        <v>1831.128</v>
      </c>
      <c r="DF20" s="25">
        <f t="shared" si="52"/>
        <v>1364.3760000000002</v>
      </c>
      <c r="DG20" s="25">
        <f t="shared" si="52"/>
        <v>1774.9679999999998</v>
      </c>
      <c r="DH20" s="25">
        <f t="shared" si="52"/>
        <v>1345.344</v>
      </c>
      <c r="DI20" s="25">
        <f t="shared" si="52"/>
        <v>1462.656</v>
      </c>
      <c r="DJ20" s="25">
        <f t="shared" si="52"/>
        <v>1576.2240000000002</v>
      </c>
      <c r="DK20" s="25">
        <f t="shared" si="52"/>
        <v>1588.704</v>
      </c>
      <c r="DL20" s="25">
        <f t="shared" si="52"/>
        <v>1901.016</v>
      </c>
      <c r="DM20" s="25">
        <f t="shared" si="52"/>
        <v>1725.0479999999998</v>
      </c>
      <c r="DN20" s="25">
        <f t="shared" si="52"/>
        <v>1572.1680000000001</v>
      </c>
      <c r="DO20" s="25">
        <f t="shared" si="52"/>
        <v>1639.872</v>
      </c>
      <c r="DP20" s="25">
        <f t="shared" si="52"/>
        <v>1580.28</v>
      </c>
      <c r="DQ20" s="25">
        <f t="shared" si="52"/>
        <v>1553.448</v>
      </c>
      <c r="DR20" s="25">
        <f t="shared" si="52"/>
        <v>1609.92</v>
      </c>
      <c r="DS20" s="25">
        <f t="shared" si="52"/>
        <v>1617.408</v>
      </c>
      <c r="DT20" s="25">
        <f t="shared" si="52"/>
        <v>1712.568</v>
      </c>
      <c r="DU20" s="12" t="s">
        <v>12</v>
      </c>
      <c r="DV20" s="24">
        <v>0</v>
      </c>
      <c r="DW20" s="24">
        <v>0.26</v>
      </c>
      <c r="DX20" s="25">
        <f>$DW$20*DX38*$B$44</f>
        <v>1080.768</v>
      </c>
      <c r="DY20" s="12" t="s">
        <v>12</v>
      </c>
      <c r="DZ20" s="24">
        <v>0.26</v>
      </c>
      <c r="EA20" s="25">
        <f>$DZ$20*EA38*$B$44</f>
        <v>1572.792</v>
      </c>
      <c r="EB20" s="29" t="s">
        <v>12</v>
      </c>
      <c r="EC20" s="24">
        <v>0</v>
      </c>
      <c r="ED20" s="24">
        <v>0.26</v>
      </c>
      <c r="EE20" s="25">
        <f>$ED$20*EE38*$B$44</f>
        <v>1528.4879999999998</v>
      </c>
      <c r="EF20" s="12" t="s">
        <v>12</v>
      </c>
      <c r="EG20" s="24">
        <v>0</v>
      </c>
      <c r="EH20" s="24">
        <v>0.26</v>
      </c>
      <c r="EI20" s="25">
        <f>$EH$20*EI38*$B$44</f>
        <v>1444.5600000000002</v>
      </c>
      <c r="EJ20" s="29" t="s">
        <v>12</v>
      </c>
      <c r="EK20" s="24">
        <v>12.32072312176166</v>
      </c>
      <c r="EL20" s="24">
        <v>0.36</v>
      </c>
      <c r="EM20" s="25">
        <f>$EL$20*EM38*$B$44</f>
        <v>1796.2559999999999</v>
      </c>
      <c r="EN20" s="12" t="s">
        <v>12</v>
      </c>
      <c r="EO20" s="24">
        <v>0</v>
      </c>
      <c r="EP20" s="24">
        <v>0.26</v>
      </c>
      <c r="EQ20" s="25">
        <f aca="true" t="shared" si="53" ref="EQ20:FA20">$EP$20*EQ38*$B$44</f>
        <v>1762.8000000000002</v>
      </c>
      <c r="ER20" s="25">
        <f t="shared" si="53"/>
        <v>1766.232</v>
      </c>
      <c r="ES20" s="25">
        <f t="shared" si="53"/>
        <v>1190.28</v>
      </c>
      <c r="ET20" s="25">
        <f t="shared" si="53"/>
        <v>1389.96</v>
      </c>
      <c r="EU20" s="25">
        <f t="shared" si="53"/>
        <v>1730.0400000000002</v>
      </c>
      <c r="EV20" s="25">
        <f t="shared" si="53"/>
        <v>3101.592</v>
      </c>
      <c r="EW20" s="25">
        <f t="shared" si="53"/>
        <v>1397.76</v>
      </c>
      <c r="EX20" s="25">
        <f t="shared" si="53"/>
        <v>1634.2559999999999</v>
      </c>
      <c r="EY20" s="25">
        <f t="shared" si="53"/>
        <v>1763.112</v>
      </c>
      <c r="EZ20" s="25">
        <f t="shared" si="53"/>
        <v>1980.8880000000001</v>
      </c>
      <c r="FA20" s="25">
        <f t="shared" si="53"/>
        <v>1343.784</v>
      </c>
      <c r="FB20" s="12" t="s">
        <v>12</v>
      </c>
      <c r="FC20" s="24">
        <v>0</v>
      </c>
      <c r="FD20" s="24">
        <v>0.26</v>
      </c>
      <c r="FE20" s="25">
        <f aca="true" t="shared" si="54" ref="FE20:FM20">$FD$20*FE38*$B$44</f>
        <v>1665.4559999999997</v>
      </c>
      <c r="FF20" s="25">
        <f t="shared" si="54"/>
        <v>1762.4879999999998</v>
      </c>
      <c r="FG20" s="25">
        <f t="shared" si="54"/>
        <v>1442.0639999999999</v>
      </c>
      <c r="FH20" s="25">
        <f t="shared" si="54"/>
        <v>1857.6480000000001</v>
      </c>
      <c r="FI20" s="25">
        <f t="shared" si="54"/>
        <v>1478.256</v>
      </c>
      <c r="FJ20" s="25">
        <f t="shared" si="54"/>
        <v>1417.4160000000002</v>
      </c>
      <c r="FK20" s="25">
        <f t="shared" si="54"/>
        <v>1582.4640000000002</v>
      </c>
      <c r="FL20" s="25">
        <f t="shared" si="54"/>
        <v>1642.992</v>
      </c>
      <c r="FM20" s="25">
        <f t="shared" si="54"/>
        <v>1459.848</v>
      </c>
    </row>
    <row r="21" spans="1:169" ht="12.75">
      <c r="A21" s="49" t="s">
        <v>185</v>
      </c>
      <c r="B21" s="48"/>
      <c r="C21" s="48"/>
      <c r="D21" s="48"/>
      <c r="E21" s="48"/>
      <c r="F21" s="48"/>
      <c r="G21" s="8" t="s">
        <v>171</v>
      </c>
      <c r="H21" s="11">
        <v>0</v>
      </c>
      <c r="I21" s="24">
        <v>0.85</v>
      </c>
      <c r="J21" s="25">
        <f aca="true" t="shared" si="55" ref="J21:AJ21">$I$21*J38*$B$44</f>
        <v>4922.52</v>
      </c>
      <c r="K21" s="25">
        <f t="shared" si="55"/>
        <v>6029.22</v>
      </c>
      <c r="L21" s="25">
        <f t="shared" si="55"/>
        <v>7379.700000000001</v>
      </c>
      <c r="M21" s="25">
        <f t="shared" si="55"/>
        <v>4705.26</v>
      </c>
      <c r="N21" s="25">
        <f t="shared" si="55"/>
        <v>4355.4</v>
      </c>
      <c r="O21" s="25">
        <f t="shared" si="55"/>
        <v>13907.699999999999</v>
      </c>
      <c r="P21" s="25">
        <f t="shared" si="55"/>
        <v>5944.5599999999995</v>
      </c>
      <c r="Q21" s="25">
        <f t="shared" si="55"/>
        <v>5921.1</v>
      </c>
      <c r="R21" s="25">
        <f t="shared" si="55"/>
        <v>5632.4400000000005</v>
      </c>
      <c r="S21" s="25">
        <f t="shared" si="55"/>
        <v>5756.879999999999</v>
      </c>
      <c r="T21" s="25">
        <f t="shared" si="55"/>
        <v>6153.66</v>
      </c>
      <c r="U21" s="25">
        <f t="shared" si="55"/>
        <v>3529.2</v>
      </c>
      <c r="V21" s="25">
        <f t="shared" si="55"/>
        <v>8251.8</v>
      </c>
      <c r="W21" s="25">
        <f t="shared" si="55"/>
        <v>4288.08</v>
      </c>
      <c r="X21" s="25">
        <f t="shared" si="55"/>
        <v>9038.22</v>
      </c>
      <c r="Y21" s="25">
        <f t="shared" si="55"/>
        <v>6363.779999999999</v>
      </c>
      <c r="Z21" s="25">
        <f t="shared" si="55"/>
        <v>6365.82</v>
      </c>
      <c r="AA21" s="25">
        <f t="shared" si="55"/>
        <v>5914.98</v>
      </c>
      <c r="AB21" s="25">
        <f t="shared" si="55"/>
        <v>4741.98</v>
      </c>
      <c r="AC21" s="25">
        <f t="shared" si="55"/>
        <v>6456.599999999999</v>
      </c>
      <c r="AD21" s="25">
        <f t="shared" si="55"/>
        <v>5334.6</v>
      </c>
      <c r="AE21" s="25">
        <f t="shared" si="55"/>
        <v>7428.66</v>
      </c>
      <c r="AF21" s="25">
        <f t="shared" si="55"/>
        <v>5024.52</v>
      </c>
      <c r="AG21" s="25">
        <f t="shared" si="55"/>
        <v>5742.6</v>
      </c>
      <c r="AH21" s="25">
        <f t="shared" si="55"/>
        <v>4373.76</v>
      </c>
      <c r="AI21" s="25">
        <f t="shared" si="55"/>
        <v>4665.48</v>
      </c>
      <c r="AJ21" s="25">
        <f t="shared" si="55"/>
        <v>5149.98</v>
      </c>
      <c r="AK21" s="8" t="s">
        <v>171</v>
      </c>
      <c r="AL21" s="20">
        <v>0</v>
      </c>
      <c r="AM21" s="24">
        <v>0.85</v>
      </c>
      <c r="AN21" s="25">
        <f>$AM$21*AN38*$B$44</f>
        <v>5264.22</v>
      </c>
      <c r="AO21" s="25">
        <f>$AM$21*AO38*$B$44</f>
        <v>4689.96</v>
      </c>
      <c r="AP21" s="26" t="s">
        <v>171</v>
      </c>
      <c r="AQ21" s="24">
        <v>0</v>
      </c>
      <c r="AR21" s="24">
        <v>0.85</v>
      </c>
      <c r="AS21" s="25">
        <f aca="true" t="shared" si="56" ref="AS21:AX21">$AR$21*AS38*$B$44</f>
        <v>4650.18</v>
      </c>
      <c r="AT21" s="25">
        <f t="shared" si="56"/>
        <v>4634.879999999999</v>
      </c>
      <c r="AU21" s="25">
        <f t="shared" si="56"/>
        <v>4751.16</v>
      </c>
      <c r="AV21" s="25">
        <f t="shared" si="56"/>
        <v>4823.58</v>
      </c>
      <c r="AW21" s="25">
        <f t="shared" si="56"/>
        <v>4667.52</v>
      </c>
      <c r="AX21" s="25">
        <f t="shared" si="56"/>
        <v>4720.5599999999995</v>
      </c>
      <c r="AY21" s="8" t="s">
        <v>171</v>
      </c>
      <c r="AZ21" s="24">
        <v>0</v>
      </c>
      <c r="BA21" s="24">
        <v>0.85</v>
      </c>
      <c r="BB21" s="25">
        <f>$BA$21*BB38*$B$44</f>
        <v>4650.18</v>
      </c>
      <c r="BC21" s="25">
        <f>$BA$21*BC38*$B$44</f>
        <v>4713.42</v>
      </c>
      <c r="BD21" s="25">
        <f>$BA$21*BD38*$B$44</f>
        <v>4752.18</v>
      </c>
      <c r="BE21" s="25">
        <f>$BA$21*BE38*$B$44</f>
        <v>5275.4400000000005</v>
      </c>
      <c r="BF21" s="25">
        <f aca="true" t="shared" si="57" ref="BF21:BZ21">$BA$21*BF38*$B$44</f>
        <v>5358.0599999999995</v>
      </c>
      <c r="BG21" s="25">
        <f t="shared" si="57"/>
        <v>5749.740000000001</v>
      </c>
      <c r="BH21" s="25">
        <f t="shared" si="57"/>
        <v>4913.34</v>
      </c>
      <c r="BI21" s="25">
        <f t="shared" si="57"/>
        <v>8942.34</v>
      </c>
      <c r="BJ21" s="25">
        <f t="shared" si="57"/>
        <v>4845</v>
      </c>
      <c r="BK21" s="25">
        <f t="shared" si="57"/>
        <v>7337.88</v>
      </c>
      <c r="BL21" s="25">
        <f t="shared" si="57"/>
        <v>4650.18</v>
      </c>
      <c r="BM21" s="25">
        <f t="shared" si="57"/>
        <v>4952.1</v>
      </c>
      <c r="BN21" s="25">
        <f t="shared" si="57"/>
        <v>5874.18</v>
      </c>
      <c r="BO21" s="25">
        <f t="shared" si="57"/>
        <v>4374.78</v>
      </c>
      <c r="BP21" s="25">
        <f t="shared" si="57"/>
        <v>7422.540000000001</v>
      </c>
      <c r="BQ21" s="25">
        <f t="shared" si="57"/>
        <v>4278.9</v>
      </c>
      <c r="BR21" s="25">
        <f t="shared" si="57"/>
        <v>4602.24</v>
      </c>
      <c r="BS21" s="25">
        <f t="shared" si="57"/>
        <v>5366.22</v>
      </c>
      <c r="BT21" s="25">
        <f t="shared" si="57"/>
        <v>9938.880000000001</v>
      </c>
      <c r="BU21" s="25">
        <f t="shared" si="57"/>
        <v>5796.66</v>
      </c>
      <c r="BV21" s="25">
        <f t="shared" si="57"/>
        <v>6771.779999999999</v>
      </c>
      <c r="BW21" s="25">
        <f t="shared" si="57"/>
        <v>6102.66</v>
      </c>
      <c r="BX21" s="25">
        <f t="shared" si="57"/>
        <v>5420.279999999999</v>
      </c>
      <c r="BY21" s="25">
        <f t="shared" si="57"/>
        <v>8200.8</v>
      </c>
      <c r="BZ21" s="25">
        <f t="shared" si="57"/>
        <v>4301.34</v>
      </c>
      <c r="CA21" s="8" t="s">
        <v>171</v>
      </c>
      <c r="CB21" s="24">
        <v>0</v>
      </c>
      <c r="CC21" s="24">
        <v>0.85</v>
      </c>
      <c r="CD21" s="25">
        <f aca="true" t="shared" si="58" ref="CD21:CM21">$CC$21*CD38*$B$44</f>
        <v>4760.34</v>
      </c>
      <c r="CE21" s="25">
        <f t="shared" si="58"/>
        <v>5268.299999999999</v>
      </c>
      <c r="CF21" s="25">
        <f t="shared" si="58"/>
        <v>5272.379999999999</v>
      </c>
      <c r="CG21" s="25">
        <f t="shared" si="58"/>
        <v>5238.72</v>
      </c>
      <c r="CH21" s="25">
        <f t="shared" si="58"/>
        <v>4819.5</v>
      </c>
      <c r="CI21" s="25">
        <f t="shared" si="58"/>
        <v>4864.379999999999</v>
      </c>
      <c r="CJ21" s="25">
        <f t="shared" si="58"/>
        <v>4922.52</v>
      </c>
      <c r="CK21" s="25">
        <f t="shared" si="58"/>
        <v>4889.879999999999</v>
      </c>
      <c r="CL21" s="25">
        <f t="shared" si="58"/>
        <v>4718.52</v>
      </c>
      <c r="CM21" s="25">
        <f t="shared" si="58"/>
        <v>4719.539999999999</v>
      </c>
      <c r="CN21" s="8" t="s">
        <v>171</v>
      </c>
      <c r="CO21" s="20" t="s">
        <v>198</v>
      </c>
      <c r="CP21" s="24">
        <v>0.22</v>
      </c>
      <c r="CQ21" s="25">
        <f>$CP$21*CQ38*$B$44</f>
        <v>9860.664</v>
      </c>
      <c r="CR21" s="25">
        <f>$CP$21*CR38*$B$44</f>
        <v>9986.592</v>
      </c>
      <c r="CS21" s="25">
        <f>$CP$21*CS38*$B$44</f>
        <v>7459.848</v>
      </c>
      <c r="CT21" s="25">
        <f>$CP$21*CT38*$B$44</f>
        <v>9559.176000000001</v>
      </c>
      <c r="CU21" s="25">
        <f>$CP$21*CU38*$B$44</f>
        <v>2907.6960000000004</v>
      </c>
      <c r="CV21" s="8" t="s">
        <v>171</v>
      </c>
      <c r="CW21" s="24">
        <v>0</v>
      </c>
      <c r="CX21" s="24">
        <v>0.85</v>
      </c>
      <c r="CY21" s="25">
        <f aca="true" t="shared" si="59" ref="CY21:DT21">$CX$21*CY38*$B$44</f>
        <v>5684.459999999999</v>
      </c>
      <c r="CZ21" s="25">
        <f t="shared" si="59"/>
        <v>4828.68</v>
      </c>
      <c r="DA21" s="25">
        <f t="shared" si="59"/>
        <v>4972.5</v>
      </c>
      <c r="DB21" s="25">
        <f t="shared" si="59"/>
        <v>4894.98</v>
      </c>
      <c r="DC21" s="25">
        <f t="shared" si="59"/>
        <v>5545.740000000001</v>
      </c>
      <c r="DD21" s="25">
        <f t="shared" si="59"/>
        <v>5272.379999999999</v>
      </c>
      <c r="DE21" s="25">
        <f t="shared" si="59"/>
        <v>5986.379999999999</v>
      </c>
      <c r="DF21" s="25">
        <f t="shared" si="59"/>
        <v>4460.46</v>
      </c>
      <c r="DG21" s="25">
        <f t="shared" si="59"/>
        <v>5802.779999999999</v>
      </c>
      <c r="DH21" s="25">
        <f t="shared" si="59"/>
        <v>4398.24</v>
      </c>
      <c r="DI21" s="25">
        <f t="shared" si="59"/>
        <v>4781.76</v>
      </c>
      <c r="DJ21" s="25">
        <f t="shared" si="59"/>
        <v>5153.039999999999</v>
      </c>
      <c r="DK21" s="25">
        <f t="shared" si="59"/>
        <v>5193.84</v>
      </c>
      <c r="DL21" s="25">
        <f t="shared" si="59"/>
        <v>6214.86</v>
      </c>
      <c r="DM21" s="25">
        <f t="shared" si="59"/>
        <v>5639.58</v>
      </c>
      <c r="DN21" s="25">
        <f t="shared" si="59"/>
        <v>5139.78</v>
      </c>
      <c r="DO21" s="25">
        <f t="shared" si="59"/>
        <v>5361.12</v>
      </c>
      <c r="DP21" s="25">
        <f t="shared" si="59"/>
        <v>5166.299999999999</v>
      </c>
      <c r="DQ21" s="25">
        <f t="shared" si="59"/>
        <v>5078.58</v>
      </c>
      <c r="DR21" s="25">
        <f t="shared" si="59"/>
        <v>5263.2</v>
      </c>
      <c r="DS21" s="25">
        <f t="shared" si="59"/>
        <v>5287.68</v>
      </c>
      <c r="DT21" s="25">
        <f t="shared" si="59"/>
        <v>5598.779999999999</v>
      </c>
      <c r="DU21" s="8" t="s">
        <v>171</v>
      </c>
      <c r="DV21" s="24">
        <v>0</v>
      </c>
      <c r="DW21" s="24">
        <v>0.85</v>
      </c>
      <c r="DX21" s="25">
        <f>$DW$21*DX38*$B$44</f>
        <v>3533.2799999999997</v>
      </c>
      <c r="DY21" s="8" t="s">
        <v>171</v>
      </c>
      <c r="DZ21" s="24">
        <v>0.85</v>
      </c>
      <c r="EA21" s="25">
        <f>$DZ$21*EA38*$B$44</f>
        <v>5141.82</v>
      </c>
      <c r="EB21" s="26" t="s">
        <v>6</v>
      </c>
      <c r="EC21" s="24">
        <v>0</v>
      </c>
      <c r="ED21" s="24">
        <v>0.85</v>
      </c>
      <c r="EE21" s="25">
        <f>$ED$21*EE38*$B$44</f>
        <v>4996.98</v>
      </c>
      <c r="EF21" s="8" t="s">
        <v>171</v>
      </c>
      <c r="EG21" s="24">
        <v>0</v>
      </c>
      <c r="EH21" s="24">
        <v>0.85</v>
      </c>
      <c r="EI21" s="25">
        <f>$EH$21*EI38*$B$44</f>
        <v>4722.6</v>
      </c>
      <c r="EJ21" s="26" t="s">
        <v>171</v>
      </c>
      <c r="EK21" s="24">
        <v>21.35869565217391</v>
      </c>
      <c r="EL21" s="24">
        <v>0.85</v>
      </c>
      <c r="EM21" s="25">
        <f>$EL$21*EM38*$B$44</f>
        <v>4241.16</v>
      </c>
      <c r="EN21" s="8" t="s">
        <v>171</v>
      </c>
      <c r="EO21" s="24">
        <v>0</v>
      </c>
      <c r="EP21" s="24">
        <v>0.85</v>
      </c>
      <c r="EQ21" s="25">
        <f aca="true" t="shared" si="60" ref="EQ21:FA21">$EP$21*EQ38*$B$44</f>
        <v>5763</v>
      </c>
      <c r="ER21" s="25">
        <f t="shared" si="60"/>
        <v>5774.22</v>
      </c>
      <c r="ES21" s="25">
        <f t="shared" si="60"/>
        <v>3891.2999999999997</v>
      </c>
      <c r="ET21" s="25">
        <f t="shared" si="60"/>
        <v>4544.1</v>
      </c>
      <c r="EU21" s="25">
        <f t="shared" si="60"/>
        <v>5655.9</v>
      </c>
      <c r="EV21" s="25">
        <f t="shared" si="60"/>
        <v>10139.82</v>
      </c>
      <c r="EW21" s="25">
        <f t="shared" si="60"/>
        <v>4569.6</v>
      </c>
      <c r="EX21" s="25">
        <f t="shared" si="60"/>
        <v>5342.759999999999</v>
      </c>
      <c r="EY21" s="25">
        <f t="shared" si="60"/>
        <v>5764.0199999999995</v>
      </c>
      <c r="EZ21" s="25">
        <f t="shared" si="60"/>
        <v>6475.98</v>
      </c>
      <c r="FA21" s="25">
        <f t="shared" si="60"/>
        <v>4393.139999999999</v>
      </c>
      <c r="FB21" s="8" t="s">
        <v>171</v>
      </c>
      <c r="FC21" s="24">
        <v>0</v>
      </c>
      <c r="FD21" s="24">
        <v>1.85</v>
      </c>
      <c r="FE21" s="25">
        <f aca="true" t="shared" si="61" ref="FE21:FM21">$FD$21*FE38*$B$44</f>
        <v>11850.36</v>
      </c>
      <c r="FF21" s="25">
        <f t="shared" si="61"/>
        <v>12540.78</v>
      </c>
      <c r="FG21" s="25">
        <f t="shared" si="61"/>
        <v>10260.84</v>
      </c>
      <c r="FH21" s="25">
        <f t="shared" si="61"/>
        <v>13217.880000000001</v>
      </c>
      <c r="FI21" s="25">
        <f t="shared" si="61"/>
        <v>10518.36</v>
      </c>
      <c r="FJ21" s="25">
        <f t="shared" si="61"/>
        <v>10085.460000000001</v>
      </c>
      <c r="FK21" s="25">
        <f t="shared" si="61"/>
        <v>11259.84</v>
      </c>
      <c r="FL21" s="25">
        <f t="shared" si="61"/>
        <v>11690.52</v>
      </c>
      <c r="FM21" s="25">
        <f t="shared" si="61"/>
        <v>10387.380000000001</v>
      </c>
    </row>
    <row r="22" spans="1:169" ht="12.75">
      <c r="A22" s="48" t="s">
        <v>25</v>
      </c>
      <c r="B22" s="48"/>
      <c r="C22" s="48"/>
      <c r="D22" s="48"/>
      <c r="E22" s="48"/>
      <c r="F22" s="48"/>
      <c r="G22" s="8" t="s">
        <v>170</v>
      </c>
      <c r="H22" s="11">
        <v>0</v>
      </c>
      <c r="I22" s="24">
        <v>2.18</v>
      </c>
      <c r="J22" s="25">
        <f aca="true" t="shared" si="62" ref="J22:AJ22">$I$22*J38*$B$44</f>
        <v>12624.816000000003</v>
      </c>
      <c r="K22" s="25">
        <f t="shared" si="62"/>
        <v>15463.176000000003</v>
      </c>
      <c r="L22" s="25">
        <f t="shared" si="62"/>
        <v>18926.760000000002</v>
      </c>
      <c r="M22" s="25">
        <f t="shared" si="62"/>
        <v>12067.608000000002</v>
      </c>
      <c r="N22" s="25">
        <f t="shared" si="62"/>
        <v>11170.32</v>
      </c>
      <c r="O22" s="25">
        <f t="shared" si="62"/>
        <v>35669.16</v>
      </c>
      <c r="P22" s="25">
        <f t="shared" si="62"/>
        <v>15246.047999999999</v>
      </c>
      <c r="Q22" s="25">
        <f t="shared" si="62"/>
        <v>15185.880000000001</v>
      </c>
      <c r="R22" s="25">
        <f t="shared" si="62"/>
        <v>14445.552000000003</v>
      </c>
      <c r="S22" s="25">
        <f t="shared" si="62"/>
        <v>14764.704000000002</v>
      </c>
      <c r="T22" s="25">
        <f t="shared" si="62"/>
        <v>15782.328</v>
      </c>
      <c r="U22" s="25">
        <f t="shared" si="62"/>
        <v>9051.36</v>
      </c>
      <c r="V22" s="25">
        <f t="shared" si="62"/>
        <v>21163.440000000002</v>
      </c>
      <c r="W22" s="25">
        <f t="shared" si="62"/>
        <v>10997.664</v>
      </c>
      <c r="X22" s="25">
        <f t="shared" si="62"/>
        <v>23180.376</v>
      </c>
      <c r="Y22" s="25">
        <f t="shared" si="62"/>
        <v>16321.224000000002</v>
      </c>
      <c r="Z22" s="25">
        <f t="shared" si="62"/>
        <v>16326.456000000002</v>
      </c>
      <c r="AA22" s="25">
        <f t="shared" si="62"/>
        <v>15170.184000000001</v>
      </c>
      <c r="AB22" s="25">
        <f t="shared" si="62"/>
        <v>12161.784</v>
      </c>
      <c r="AC22" s="25">
        <f t="shared" si="62"/>
        <v>16559.28</v>
      </c>
      <c r="AD22" s="25">
        <f t="shared" si="62"/>
        <v>13681.68</v>
      </c>
      <c r="AE22" s="25">
        <f t="shared" si="62"/>
        <v>19052.328</v>
      </c>
      <c r="AF22" s="25">
        <f t="shared" si="62"/>
        <v>12886.416000000001</v>
      </c>
      <c r="AG22" s="25">
        <f t="shared" si="62"/>
        <v>14728.080000000002</v>
      </c>
      <c r="AH22" s="25">
        <f t="shared" si="62"/>
        <v>11217.408000000001</v>
      </c>
      <c r="AI22" s="25">
        <f t="shared" si="62"/>
        <v>11965.584</v>
      </c>
      <c r="AJ22" s="25">
        <f t="shared" si="62"/>
        <v>13208.184000000001</v>
      </c>
      <c r="AK22" s="8" t="s">
        <v>170</v>
      </c>
      <c r="AL22" s="20">
        <v>0</v>
      </c>
      <c r="AM22" s="24">
        <v>2.18</v>
      </c>
      <c r="AN22" s="25">
        <f>$AM$22*AN38*$B$44</f>
        <v>13501.176000000003</v>
      </c>
      <c r="AO22" s="25">
        <f>$AM$22*AO38*$B$44</f>
        <v>12028.368000000002</v>
      </c>
      <c r="AP22" s="26" t="s">
        <v>176</v>
      </c>
      <c r="AQ22" s="24">
        <v>0</v>
      </c>
      <c r="AR22" s="24">
        <v>2.85</v>
      </c>
      <c r="AS22" s="25">
        <f aca="true" t="shared" si="63" ref="AS22:AX22">$AR$22*AS38*$B$44</f>
        <v>15591.78</v>
      </c>
      <c r="AT22" s="25">
        <f t="shared" si="63"/>
        <v>15540.48</v>
      </c>
      <c r="AU22" s="25">
        <f t="shared" si="63"/>
        <v>15930.36</v>
      </c>
      <c r="AV22" s="25">
        <f t="shared" si="63"/>
        <v>16173.179999999998</v>
      </c>
      <c r="AW22" s="25">
        <f t="shared" si="63"/>
        <v>15649.920000000002</v>
      </c>
      <c r="AX22" s="25">
        <f t="shared" si="63"/>
        <v>15827.76</v>
      </c>
      <c r="AY22" s="8" t="s">
        <v>170</v>
      </c>
      <c r="AZ22" s="24">
        <v>0</v>
      </c>
      <c r="BA22" s="24">
        <v>2.18</v>
      </c>
      <c r="BB22" s="25">
        <f>$BA$22*BB38*$B$44</f>
        <v>11926.344000000001</v>
      </c>
      <c r="BC22" s="25">
        <f>$BA$22*BC38*$B$44</f>
        <v>12088.536000000002</v>
      </c>
      <c r="BD22" s="25">
        <f>$BA$22*BD38*$B$44</f>
        <v>12187.944</v>
      </c>
      <c r="BE22" s="25">
        <f>$BA$22*BE38*$B$44</f>
        <v>13529.952000000001</v>
      </c>
      <c r="BF22" s="25">
        <f aca="true" t="shared" si="64" ref="BF22:BZ22">$BA$22*BF38*$B$44</f>
        <v>13741.848</v>
      </c>
      <c r="BG22" s="25">
        <f t="shared" si="64"/>
        <v>14746.392000000003</v>
      </c>
      <c r="BH22" s="25">
        <f t="shared" si="64"/>
        <v>12601.272</v>
      </c>
      <c r="BI22" s="25">
        <f t="shared" si="64"/>
        <v>22934.472</v>
      </c>
      <c r="BJ22" s="25">
        <f t="shared" si="64"/>
        <v>12426</v>
      </c>
      <c r="BK22" s="25">
        <f t="shared" si="64"/>
        <v>18819.504</v>
      </c>
      <c r="BL22" s="25">
        <f t="shared" si="64"/>
        <v>11926.344000000001</v>
      </c>
      <c r="BM22" s="25">
        <f t="shared" si="64"/>
        <v>12700.68</v>
      </c>
      <c r="BN22" s="25">
        <f t="shared" si="64"/>
        <v>15065.544</v>
      </c>
      <c r="BO22" s="25">
        <f t="shared" si="64"/>
        <v>11220.024000000001</v>
      </c>
      <c r="BP22" s="25">
        <f t="shared" si="64"/>
        <v>19036.632</v>
      </c>
      <c r="BQ22" s="25">
        <f t="shared" si="64"/>
        <v>10974.12</v>
      </c>
      <c r="BR22" s="25">
        <f t="shared" si="64"/>
        <v>11803.392000000002</v>
      </c>
      <c r="BS22" s="25">
        <f t="shared" si="64"/>
        <v>13762.776000000002</v>
      </c>
      <c r="BT22" s="25">
        <f t="shared" si="64"/>
        <v>25490.304</v>
      </c>
      <c r="BU22" s="25">
        <f t="shared" si="64"/>
        <v>14866.728</v>
      </c>
      <c r="BV22" s="25">
        <f t="shared" si="64"/>
        <v>17367.624000000003</v>
      </c>
      <c r="BW22" s="25">
        <f t="shared" si="64"/>
        <v>15651.528000000002</v>
      </c>
      <c r="BX22" s="25">
        <f t="shared" si="64"/>
        <v>13901.423999999999</v>
      </c>
      <c r="BY22" s="25">
        <f t="shared" si="64"/>
        <v>21032.64</v>
      </c>
      <c r="BZ22" s="25">
        <f t="shared" si="64"/>
        <v>11031.672</v>
      </c>
      <c r="CA22" s="8" t="s">
        <v>170</v>
      </c>
      <c r="CB22" s="24">
        <v>0</v>
      </c>
      <c r="CC22" s="24">
        <v>2.18</v>
      </c>
      <c r="CD22" s="25">
        <f aca="true" t="shared" si="65" ref="CD22:CM22">$CC$22*CD38*$B$44</f>
        <v>12208.872000000001</v>
      </c>
      <c r="CE22" s="25">
        <f t="shared" si="65"/>
        <v>13511.64</v>
      </c>
      <c r="CF22" s="25">
        <f t="shared" si="65"/>
        <v>13522.104000000001</v>
      </c>
      <c r="CG22" s="25">
        <f t="shared" si="65"/>
        <v>13435.776000000002</v>
      </c>
      <c r="CH22" s="25">
        <f t="shared" si="65"/>
        <v>12360.600000000002</v>
      </c>
      <c r="CI22" s="25">
        <f t="shared" si="65"/>
        <v>12475.704000000002</v>
      </c>
      <c r="CJ22" s="25">
        <f t="shared" si="65"/>
        <v>12624.816000000003</v>
      </c>
      <c r="CK22" s="25">
        <f t="shared" si="65"/>
        <v>12541.104000000001</v>
      </c>
      <c r="CL22" s="25">
        <f t="shared" si="65"/>
        <v>12101.616000000002</v>
      </c>
      <c r="CM22" s="25">
        <f t="shared" si="65"/>
        <v>12104.232</v>
      </c>
      <c r="CN22" s="8" t="s">
        <v>167</v>
      </c>
      <c r="CO22" s="20" t="s">
        <v>198</v>
      </c>
      <c r="CP22" s="24">
        <v>1.94</v>
      </c>
      <c r="CQ22" s="25">
        <f>$CP$22*CQ38*$B$44</f>
        <v>86953.128</v>
      </c>
      <c r="CR22" s="25">
        <f>$CP$22*CR38*$B$44</f>
        <v>88063.584</v>
      </c>
      <c r="CS22" s="25">
        <f>$CP$22*CS38*$B$44</f>
        <v>65782.29599999999</v>
      </c>
      <c r="CT22" s="25">
        <f>$CP$22*CT38*$B$44</f>
        <v>84294.552</v>
      </c>
      <c r="CU22" s="25">
        <f>$CP$22*CU38*$B$44</f>
        <v>25640.591999999997</v>
      </c>
      <c r="CV22" s="8" t="s">
        <v>170</v>
      </c>
      <c r="CW22" s="24">
        <v>0</v>
      </c>
      <c r="CX22" s="24">
        <v>2.18</v>
      </c>
      <c r="CY22" s="25">
        <f aca="true" t="shared" si="66" ref="CY22:DT22">$CX$22*CY38*$B$44</f>
        <v>14578.968</v>
      </c>
      <c r="CZ22" s="25">
        <f t="shared" si="66"/>
        <v>12384.144</v>
      </c>
      <c r="DA22" s="25">
        <f t="shared" si="66"/>
        <v>12753</v>
      </c>
      <c r="DB22" s="25">
        <f t="shared" si="66"/>
        <v>12554.184000000001</v>
      </c>
      <c r="DC22" s="25">
        <f t="shared" si="66"/>
        <v>14223.192000000001</v>
      </c>
      <c r="DD22" s="25">
        <f t="shared" si="66"/>
        <v>13522.104000000001</v>
      </c>
      <c r="DE22" s="25">
        <f t="shared" si="66"/>
        <v>15353.304</v>
      </c>
      <c r="DF22" s="25">
        <f t="shared" si="66"/>
        <v>11439.768</v>
      </c>
      <c r="DG22" s="25">
        <f t="shared" si="66"/>
        <v>14882.423999999999</v>
      </c>
      <c r="DH22" s="25">
        <f t="shared" si="66"/>
        <v>11280.192000000001</v>
      </c>
      <c r="DI22" s="25">
        <f t="shared" si="66"/>
        <v>12263.808</v>
      </c>
      <c r="DJ22" s="25">
        <f t="shared" si="66"/>
        <v>13216.032</v>
      </c>
      <c r="DK22" s="25">
        <f t="shared" si="66"/>
        <v>13320.672</v>
      </c>
      <c r="DL22" s="25">
        <f t="shared" si="66"/>
        <v>15939.287999999999</v>
      </c>
      <c r="DM22" s="25">
        <f t="shared" si="66"/>
        <v>14463.864000000001</v>
      </c>
      <c r="DN22" s="25">
        <f t="shared" si="66"/>
        <v>13182.024</v>
      </c>
      <c r="DO22" s="25">
        <f t="shared" si="66"/>
        <v>13749.696000000004</v>
      </c>
      <c r="DP22" s="25">
        <f t="shared" si="66"/>
        <v>13250.04</v>
      </c>
      <c r="DQ22" s="25">
        <f t="shared" si="66"/>
        <v>13025.064</v>
      </c>
      <c r="DR22" s="25">
        <f t="shared" si="66"/>
        <v>13498.560000000001</v>
      </c>
      <c r="DS22" s="25">
        <f t="shared" si="66"/>
        <v>13561.344000000001</v>
      </c>
      <c r="DT22" s="25">
        <f t="shared" si="66"/>
        <v>14359.224000000002</v>
      </c>
      <c r="DU22" s="8" t="s">
        <v>170</v>
      </c>
      <c r="DV22" s="24">
        <v>0</v>
      </c>
      <c r="DW22" s="24">
        <v>2.18</v>
      </c>
      <c r="DX22" s="25">
        <f>$DW$22*DX38*$B$44</f>
        <v>9061.824</v>
      </c>
      <c r="DY22" s="8" t="s">
        <v>170</v>
      </c>
      <c r="DZ22" s="24">
        <v>2.18</v>
      </c>
      <c r="EA22" s="25">
        <f>$DZ$22*EA38*$B$44</f>
        <v>13187.256000000001</v>
      </c>
      <c r="EB22" s="26" t="s">
        <v>6</v>
      </c>
      <c r="EC22" s="24">
        <v>0</v>
      </c>
      <c r="ED22" s="24">
        <v>2.18</v>
      </c>
      <c r="EE22" s="25">
        <f>$ED$22*EE38*$B$44</f>
        <v>12815.784</v>
      </c>
      <c r="EF22" s="8" t="s">
        <v>170</v>
      </c>
      <c r="EG22" s="24">
        <v>0</v>
      </c>
      <c r="EH22" s="24">
        <v>2.18</v>
      </c>
      <c r="EI22" s="25">
        <f>$EH$22*EI38*$B$44</f>
        <v>12112.08</v>
      </c>
      <c r="EJ22" s="26" t="s">
        <v>176</v>
      </c>
      <c r="EK22" s="24">
        <v>21.35869565217391</v>
      </c>
      <c r="EL22" s="24">
        <v>2.52</v>
      </c>
      <c r="EM22" s="25">
        <f>$EL$22*EM38*$B$44</f>
        <v>12573.792000000001</v>
      </c>
      <c r="EN22" s="8" t="s">
        <v>170</v>
      </c>
      <c r="EO22" s="24">
        <v>0</v>
      </c>
      <c r="EP22" s="24">
        <v>2.18</v>
      </c>
      <c r="EQ22" s="25">
        <f aca="true" t="shared" si="67" ref="EQ22:FA22">$EP$22*EQ38*$B$44</f>
        <v>14780.400000000001</v>
      </c>
      <c r="ER22" s="25">
        <f t="shared" si="67"/>
        <v>14809.176000000003</v>
      </c>
      <c r="ES22" s="25">
        <f t="shared" si="67"/>
        <v>9980.04</v>
      </c>
      <c r="ET22" s="25">
        <f t="shared" si="67"/>
        <v>11654.28</v>
      </c>
      <c r="EU22" s="25">
        <f t="shared" si="67"/>
        <v>14505.720000000001</v>
      </c>
      <c r="EV22" s="25">
        <f t="shared" si="67"/>
        <v>26005.656000000003</v>
      </c>
      <c r="EW22" s="25">
        <f t="shared" si="67"/>
        <v>11719.68</v>
      </c>
      <c r="EX22" s="25">
        <f t="shared" si="67"/>
        <v>13702.608</v>
      </c>
      <c r="EY22" s="25">
        <f t="shared" si="67"/>
        <v>14783.016000000001</v>
      </c>
      <c r="EZ22" s="25">
        <f t="shared" si="67"/>
        <v>16608.984</v>
      </c>
      <c r="FA22" s="25">
        <f t="shared" si="67"/>
        <v>11267.112000000001</v>
      </c>
      <c r="FB22" s="8" t="s">
        <v>170</v>
      </c>
      <c r="FC22" s="24">
        <v>0</v>
      </c>
      <c r="FD22" s="24">
        <v>2.18</v>
      </c>
      <c r="FE22" s="25">
        <f aca="true" t="shared" si="68" ref="FE22:FM22">$FD$22*FE38*$B$44</f>
        <v>13964.207999999999</v>
      </c>
      <c r="FF22" s="25">
        <f t="shared" si="68"/>
        <v>14777.784</v>
      </c>
      <c r="FG22" s="25">
        <f t="shared" si="68"/>
        <v>12091.152</v>
      </c>
      <c r="FH22" s="25">
        <f t="shared" si="68"/>
        <v>15575.664</v>
      </c>
      <c r="FI22" s="25">
        <f t="shared" si="68"/>
        <v>12394.608</v>
      </c>
      <c r="FJ22" s="25">
        <f t="shared" si="68"/>
        <v>11884.488000000001</v>
      </c>
      <c r="FK22" s="25">
        <f t="shared" si="68"/>
        <v>13268.352000000003</v>
      </c>
      <c r="FL22" s="25">
        <f t="shared" si="68"/>
        <v>13775.856</v>
      </c>
      <c r="FM22" s="25">
        <f t="shared" si="68"/>
        <v>12240.264000000001</v>
      </c>
    </row>
    <row r="23" spans="1:169" ht="12.75">
      <c r="A23" s="48" t="s">
        <v>26</v>
      </c>
      <c r="B23" s="48"/>
      <c r="C23" s="48"/>
      <c r="D23" s="48"/>
      <c r="E23" s="48"/>
      <c r="F23" s="48"/>
      <c r="G23" s="8" t="s">
        <v>172</v>
      </c>
      <c r="H23" s="11">
        <v>0</v>
      </c>
      <c r="I23" s="24">
        <v>0</v>
      </c>
      <c r="J23" s="25">
        <f aca="true" t="shared" si="69" ref="J23:AJ23">$I$23*J38*$B$44</f>
        <v>0</v>
      </c>
      <c r="K23" s="25">
        <f t="shared" si="69"/>
        <v>0</v>
      </c>
      <c r="L23" s="25">
        <f t="shared" si="69"/>
        <v>0</v>
      </c>
      <c r="M23" s="25">
        <f t="shared" si="69"/>
        <v>0</v>
      </c>
      <c r="N23" s="25">
        <f t="shared" si="69"/>
        <v>0</v>
      </c>
      <c r="O23" s="25">
        <f t="shared" si="69"/>
        <v>0</v>
      </c>
      <c r="P23" s="25">
        <f t="shared" si="69"/>
        <v>0</v>
      </c>
      <c r="Q23" s="25">
        <f t="shared" si="69"/>
        <v>0</v>
      </c>
      <c r="R23" s="25">
        <f t="shared" si="69"/>
        <v>0</v>
      </c>
      <c r="S23" s="25">
        <f t="shared" si="69"/>
        <v>0</v>
      </c>
      <c r="T23" s="25">
        <f t="shared" si="69"/>
        <v>0</v>
      </c>
      <c r="U23" s="25">
        <f t="shared" si="69"/>
        <v>0</v>
      </c>
      <c r="V23" s="25">
        <f t="shared" si="69"/>
        <v>0</v>
      </c>
      <c r="W23" s="25">
        <f t="shared" si="69"/>
        <v>0</v>
      </c>
      <c r="X23" s="25">
        <f t="shared" si="69"/>
        <v>0</v>
      </c>
      <c r="Y23" s="25">
        <f t="shared" si="69"/>
        <v>0</v>
      </c>
      <c r="Z23" s="25">
        <f t="shared" si="69"/>
        <v>0</v>
      </c>
      <c r="AA23" s="25">
        <f t="shared" si="69"/>
        <v>0</v>
      </c>
      <c r="AB23" s="25">
        <f t="shared" si="69"/>
        <v>0</v>
      </c>
      <c r="AC23" s="25">
        <f t="shared" si="69"/>
        <v>0</v>
      </c>
      <c r="AD23" s="25">
        <f t="shared" si="69"/>
        <v>0</v>
      </c>
      <c r="AE23" s="25">
        <f t="shared" si="69"/>
        <v>0</v>
      </c>
      <c r="AF23" s="25">
        <f t="shared" si="69"/>
        <v>0</v>
      </c>
      <c r="AG23" s="25">
        <f t="shared" si="69"/>
        <v>0</v>
      </c>
      <c r="AH23" s="25">
        <f t="shared" si="69"/>
        <v>0</v>
      </c>
      <c r="AI23" s="25">
        <f t="shared" si="69"/>
        <v>0</v>
      </c>
      <c r="AJ23" s="25">
        <f t="shared" si="69"/>
        <v>0</v>
      </c>
      <c r="AK23" s="8" t="s">
        <v>172</v>
      </c>
      <c r="AL23" s="20">
        <v>0</v>
      </c>
      <c r="AM23" s="24">
        <v>0</v>
      </c>
      <c r="AN23" s="25">
        <f>$AM$23*AN38*$B$44</f>
        <v>0</v>
      </c>
      <c r="AO23" s="25">
        <f>$AM$23*AO38*$B$44</f>
        <v>0</v>
      </c>
      <c r="AP23" s="26" t="s">
        <v>172</v>
      </c>
      <c r="AQ23" s="24">
        <v>0</v>
      </c>
      <c r="AR23" s="24">
        <v>2.25</v>
      </c>
      <c r="AS23" s="25">
        <f aca="true" t="shared" si="70" ref="AS23:AX23">$AR$23*AS38*$B$44</f>
        <v>12309.3</v>
      </c>
      <c r="AT23" s="25">
        <f t="shared" si="70"/>
        <v>12268.8</v>
      </c>
      <c r="AU23" s="25">
        <f t="shared" si="70"/>
        <v>12576.599999999999</v>
      </c>
      <c r="AV23" s="25">
        <f t="shared" si="70"/>
        <v>12768.3</v>
      </c>
      <c r="AW23" s="25">
        <f t="shared" si="70"/>
        <v>12355.2</v>
      </c>
      <c r="AX23" s="25">
        <f t="shared" si="70"/>
        <v>12495.599999999999</v>
      </c>
      <c r="AY23" s="8" t="s">
        <v>172</v>
      </c>
      <c r="AZ23" s="24">
        <v>0</v>
      </c>
      <c r="BA23" s="24">
        <v>0</v>
      </c>
      <c r="BB23" s="25">
        <f>$BA$23*BB38*$B$44</f>
        <v>0</v>
      </c>
      <c r="BC23" s="25">
        <f>$BA$23*BC38*$B$44</f>
        <v>0</v>
      </c>
      <c r="BD23" s="25">
        <f>$BA$23*BD38*$B$44</f>
        <v>0</v>
      </c>
      <c r="BE23" s="25">
        <f>$BA$23*BE38*$B$44</f>
        <v>0</v>
      </c>
      <c r="BF23" s="25">
        <f aca="true" t="shared" si="71" ref="BF23:BZ23">$BA$23*BF38*$B$44</f>
        <v>0</v>
      </c>
      <c r="BG23" s="25">
        <f t="shared" si="71"/>
        <v>0</v>
      </c>
      <c r="BH23" s="25">
        <f t="shared" si="71"/>
        <v>0</v>
      </c>
      <c r="BI23" s="25">
        <f t="shared" si="71"/>
        <v>0</v>
      </c>
      <c r="BJ23" s="25">
        <f t="shared" si="71"/>
        <v>0</v>
      </c>
      <c r="BK23" s="25">
        <f t="shared" si="71"/>
        <v>0</v>
      </c>
      <c r="BL23" s="25">
        <f t="shared" si="71"/>
        <v>0</v>
      </c>
      <c r="BM23" s="25">
        <f t="shared" si="71"/>
        <v>0</v>
      </c>
      <c r="BN23" s="25">
        <f t="shared" si="71"/>
        <v>0</v>
      </c>
      <c r="BO23" s="25">
        <f t="shared" si="71"/>
        <v>0</v>
      </c>
      <c r="BP23" s="25">
        <f t="shared" si="71"/>
        <v>0</v>
      </c>
      <c r="BQ23" s="25">
        <f t="shared" si="71"/>
        <v>0</v>
      </c>
      <c r="BR23" s="25">
        <f t="shared" si="71"/>
        <v>0</v>
      </c>
      <c r="BS23" s="25">
        <f t="shared" si="71"/>
        <v>0</v>
      </c>
      <c r="BT23" s="25">
        <f t="shared" si="71"/>
        <v>0</v>
      </c>
      <c r="BU23" s="25">
        <f t="shared" si="71"/>
        <v>0</v>
      </c>
      <c r="BV23" s="25">
        <f t="shared" si="71"/>
        <v>0</v>
      </c>
      <c r="BW23" s="25">
        <f t="shared" si="71"/>
        <v>0</v>
      </c>
      <c r="BX23" s="25">
        <f t="shared" si="71"/>
        <v>0</v>
      </c>
      <c r="BY23" s="25">
        <f t="shared" si="71"/>
        <v>0</v>
      </c>
      <c r="BZ23" s="25">
        <f t="shared" si="71"/>
        <v>0</v>
      </c>
      <c r="CA23" s="8" t="s">
        <v>172</v>
      </c>
      <c r="CB23" s="24">
        <v>0</v>
      </c>
      <c r="CC23" s="24">
        <v>0</v>
      </c>
      <c r="CD23" s="25">
        <f aca="true" t="shared" si="72" ref="CD23:CM23">$CC$23*CD38*$B$44</f>
        <v>0</v>
      </c>
      <c r="CE23" s="25">
        <f t="shared" si="72"/>
        <v>0</v>
      </c>
      <c r="CF23" s="25">
        <f t="shared" si="72"/>
        <v>0</v>
      </c>
      <c r="CG23" s="25">
        <f t="shared" si="72"/>
        <v>0</v>
      </c>
      <c r="CH23" s="25">
        <f t="shared" si="72"/>
        <v>0</v>
      </c>
      <c r="CI23" s="25">
        <f t="shared" si="72"/>
        <v>0</v>
      </c>
      <c r="CJ23" s="25">
        <f t="shared" si="72"/>
        <v>0</v>
      </c>
      <c r="CK23" s="25">
        <f t="shared" si="72"/>
        <v>0</v>
      </c>
      <c r="CL23" s="25">
        <f t="shared" si="72"/>
        <v>0</v>
      </c>
      <c r="CM23" s="25">
        <f t="shared" si="72"/>
        <v>0</v>
      </c>
      <c r="CN23" s="8" t="s">
        <v>172</v>
      </c>
      <c r="CO23" s="20" t="s">
        <v>198</v>
      </c>
      <c r="CP23" s="24">
        <v>0</v>
      </c>
      <c r="CQ23" s="25">
        <f>$CP$23*CQ38*$B$44</f>
        <v>0</v>
      </c>
      <c r="CR23" s="25">
        <f>$CP$23*CR38*$B$44</f>
        <v>0</v>
      </c>
      <c r="CS23" s="25">
        <f>$CP$23*CS38*$B$44</f>
        <v>0</v>
      </c>
      <c r="CT23" s="25">
        <f>$CP$23*CT38*$B$44</f>
        <v>0</v>
      </c>
      <c r="CU23" s="25">
        <f>$CP$23*CU38*$B$44</f>
        <v>0</v>
      </c>
      <c r="CV23" s="8" t="s">
        <v>172</v>
      </c>
      <c r="CW23" s="24">
        <v>0</v>
      </c>
      <c r="CX23" s="24">
        <v>0</v>
      </c>
      <c r="CY23" s="25">
        <f aca="true" t="shared" si="73" ref="CY23:DT23">$CX$23*CY38*$B$44</f>
        <v>0</v>
      </c>
      <c r="CZ23" s="25">
        <f t="shared" si="73"/>
        <v>0</v>
      </c>
      <c r="DA23" s="25">
        <f t="shared" si="73"/>
        <v>0</v>
      </c>
      <c r="DB23" s="25">
        <f t="shared" si="73"/>
        <v>0</v>
      </c>
      <c r="DC23" s="25">
        <f t="shared" si="73"/>
        <v>0</v>
      </c>
      <c r="DD23" s="25">
        <f t="shared" si="73"/>
        <v>0</v>
      </c>
      <c r="DE23" s="25">
        <f t="shared" si="73"/>
        <v>0</v>
      </c>
      <c r="DF23" s="25">
        <f t="shared" si="73"/>
        <v>0</v>
      </c>
      <c r="DG23" s="25">
        <f t="shared" si="73"/>
        <v>0</v>
      </c>
      <c r="DH23" s="25">
        <f t="shared" si="73"/>
        <v>0</v>
      </c>
      <c r="DI23" s="25">
        <f t="shared" si="73"/>
        <v>0</v>
      </c>
      <c r="DJ23" s="25">
        <f t="shared" si="73"/>
        <v>0</v>
      </c>
      <c r="DK23" s="25">
        <f t="shared" si="73"/>
        <v>0</v>
      </c>
      <c r="DL23" s="25">
        <f t="shared" si="73"/>
        <v>0</v>
      </c>
      <c r="DM23" s="25">
        <f t="shared" si="73"/>
        <v>0</v>
      </c>
      <c r="DN23" s="25">
        <f t="shared" si="73"/>
        <v>0</v>
      </c>
      <c r="DO23" s="25">
        <f t="shared" si="73"/>
        <v>0</v>
      </c>
      <c r="DP23" s="25">
        <f t="shared" si="73"/>
        <v>0</v>
      </c>
      <c r="DQ23" s="25">
        <f t="shared" si="73"/>
        <v>0</v>
      </c>
      <c r="DR23" s="25">
        <f t="shared" si="73"/>
        <v>0</v>
      </c>
      <c r="DS23" s="25">
        <f t="shared" si="73"/>
        <v>0</v>
      </c>
      <c r="DT23" s="25">
        <f t="shared" si="73"/>
        <v>0</v>
      </c>
      <c r="DU23" s="8" t="s">
        <v>172</v>
      </c>
      <c r="DV23" s="24">
        <v>0</v>
      </c>
      <c r="DW23" s="24">
        <v>0</v>
      </c>
      <c r="DX23" s="25">
        <f>DW23*DX38*$B$44</f>
        <v>0</v>
      </c>
      <c r="DY23" s="8" t="s">
        <v>172</v>
      </c>
      <c r="DZ23" s="24">
        <v>0</v>
      </c>
      <c r="EA23" s="25">
        <f>$DZ$23*EA38*$B$44</f>
        <v>0</v>
      </c>
      <c r="EB23" s="26" t="s">
        <v>6</v>
      </c>
      <c r="EC23" s="24">
        <v>0</v>
      </c>
      <c r="ED23" s="24">
        <v>0</v>
      </c>
      <c r="EE23" s="25">
        <f>$ED$23*EE38*$B$44</f>
        <v>0</v>
      </c>
      <c r="EF23" s="8" t="s">
        <v>172</v>
      </c>
      <c r="EG23" s="24">
        <v>0</v>
      </c>
      <c r="EH23" s="24">
        <v>0</v>
      </c>
      <c r="EI23" s="25">
        <f>$EH$23*EI38*$B$44</f>
        <v>0</v>
      </c>
      <c r="EJ23" s="26" t="s">
        <v>172</v>
      </c>
      <c r="EK23" s="24">
        <v>21.35869565217391</v>
      </c>
      <c r="EL23" s="24">
        <v>2.25</v>
      </c>
      <c r="EM23" s="25">
        <f>$EL$23*EM38*$B$44</f>
        <v>11226.6</v>
      </c>
      <c r="EN23" s="8" t="s">
        <v>172</v>
      </c>
      <c r="EO23" s="24">
        <v>0</v>
      </c>
      <c r="EP23" s="24">
        <v>0</v>
      </c>
      <c r="EQ23" s="25">
        <f aca="true" t="shared" si="74" ref="EQ23:FA23">$EP$23*EQ38*$B$44</f>
        <v>0</v>
      </c>
      <c r="ER23" s="25">
        <f t="shared" si="74"/>
        <v>0</v>
      </c>
      <c r="ES23" s="25">
        <f t="shared" si="74"/>
        <v>0</v>
      </c>
      <c r="ET23" s="25">
        <f t="shared" si="74"/>
        <v>0</v>
      </c>
      <c r="EU23" s="25">
        <f t="shared" si="74"/>
        <v>0</v>
      </c>
      <c r="EV23" s="25">
        <f t="shared" si="74"/>
        <v>0</v>
      </c>
      <c r="EW23" s="25">
        <f t="shared" si="74"/>
        <v>0</v>
      </c>
      <c r="EX23" s="25">
        <f t="shared" si="74"/>
        <v>0</v>
      </c>
      <c r="EY23" s="25">
        <f t="shared" si="74"/>
        <v>0</v>
      </c>
      <c r="EZ23" s="25">
        <f t="shared" si="74"/>
        <v>0</v>
      </c>
      <c r="FA23" s="25">
        <f t="shared" si="74"/>
        <v>0</v>
      </c>
      <c r="FB23" s="8" t="s">
        <v>172</v>
      </c>
      <c r="FC23" s="24">
        <v>0</v>
      </c>
      <c r="FD23" s="24">
        <v>0</v>
      </c>
      <c r="FE23" s="25">
        <f>$I$23*FE38*$B$44</f>
        <v>0</v>
      </c>
      <c r="FF23" s="25">
        <f aca="true" t="shared" si="75" ref="FF23:FM23">$I$23*FF38*$B$44</f>
        <v>0</v>
      </c>
      <c r="FG23" s="25">
        <f t="shared" si="75"/>
        <v>0</v>
      </c>
      <c r="FH23" s="25">
        <f t="shared" si="75"/>
        <v>0</v>
      </c>
      <c r="FI23" s="25">
        <f t="shared" si="75"/>
        <v>0</v>
      </c>
      <c r="FJ23" s="25">
        <f t="shared" si="75"/>
        <v>0</v>
      </c>
      <c r="FK23" s="25">
        <f t="shared" si="75"/>
        <v>0</v>
      </c>
      <c r="FL23" s="25">
        <f t="shared" si="75"/>
        <v>0</v>
      </c>
      <c r="FM23" s="25">
        <f t="shared" si="75"/>
        <v>0</v>
      </c>
    </row>
    <row r="24" spans="1:169" ht="13.5" customHeight="1">
      <c r="A24" s="58" t="s">
        <v>13</v>
      </c>
      <c r="B24" s="58"/>
      <c r="C24" s="58"/>
      <c r="D24" s="58"/>
      <c r="E24" s="58"/>
      <c r="F24" s="58"/>
      <c r="G24" s="10"/>
      <c r="H24" s="11">
        <v>0</v>
      </c>
      <c r="I24" s="30">
        <f>SUM(I25:I28)</f>
        <v>6.09</v>
      </c>
      <c r="J24" s="21">
        <f>SUM(J25:J28)</f>
        <v>35268.408</v>
      </c>
      <c r="K24" s="21">
        <f>SUM(K25:K28)</f>
        <v>43197.588</v>
      </c>
      <c r="L24" s="21">
        <f>SUM(L25:L28)</f>
        <v>52873.380000000005</v>
      </c>
      <c r="M24" s="21">
        <f>SUM(M25:M28)</f>
        <v>33711.804000000004</v>
      </c>
      <c r="N24" s="21">
        <f aca="true" t="shared" si="76" ref="N24:Z24">SUM(N25:N28)</f>
        <v>31205.160000000003</v>
      </c>
      <c r="O24" s="21">
        <f t="shared" si="76"/>
        <v>99644.58000000002</v>
      </c>
      <c r="P24" s="21">
        <f t="shared" si="76"/>
        <v>42591.024</v>
      </c>
      <c r="Q24" s="21">
        <f t="shared" si="76"/>
        <v>42422.94</v>
      </c>
      <c r="R24" s="21">
        <f t="shared" si="76"/>
        <v>40354.776000000005</v>
      </c>
      <c r="S24" s="21">
        <f t="shared" si="76"/>
        <v>41246.352</v>
      </c>
      <c r="T24" s="21">
        <f t="shared" si="76"/>
        <v>44089.164</v>
      </c>
      <c r="U24" s="21">
        <f t="shared" si="76"/>
        <v>25285.68</v>
      </c>
      <c r="V24" s="21">
        <f t="shared" si="76"/>
        <v>59121.72</v>
      </c>
      <c r="W24" s="21">
        <f t="shared" si="76"/>
        <v>30722.832</v>
      </c>
      <c r="X24" s="21">
        <f t="shared" si="76"/>
        <v>64756.188</v>
      </c>
      <c r="Y24" s="21">
        <f t="shared" si="76"/>
        <v>45594.612</v>
      </c>
      <c r="Z24" s="21">
        <f t="shared" si="76"/>
        <v>45609.22800000001</v>
      </c>
      <c r="AA24" s="21">
        <f>SUM(AA25:AA28)</f>
        <v>42379.092</v>
      </c>
      <c r="AB24" s="21">
        <f aca="true" t="shared" si="77" ref="AB24:AI24">SUM(AB25:AB28)</f>
        <v>33974.892</v>
      </c>
      <c r="AC24" s="21">
        <f t="shared" si="77"/>
        <v>46259.64</v>
      </c>
      <c r="AD24" s="21">
        <f t="shared" si="77"/>
        <v>38220.84</v>
      </c>
      <c r="AE24" s="21">
        <f t="shared" si="77"/>
        <v>53224.164</v>
      </c>
      <c r="AF24" s="21">
        <f t="shared" si="77"/>
        <v>35999.208000000006</v>
      </c>
      <c r="AG24" s="21">
        <f t="shared" si="77"/>
        <v>41144.04000000001</v>
      </c>
      <c r="AH24" s="21">
        <f t="shared" si="77"/>
        <v>31336.704</v>
      </c>
      <c r="AI24" s="21">
        <f t="shared" si="77"/>
        <v>33426.791999999994</v>
      </c>
      <c r="AJ24" s="21">
        <f>SUM(AJ25:AJ28)</f>
        <v>36898.092</v>
      </c>
      <c r="AK24" s="10"/>
      <c r="AL24" s="20">
        <v>0</v>
      </c>
      <c r="AM24" s="30">
        <f>SUM(AM25:AM28)</f>
        <v>5.75</v>
      </c>
      <c r="AN24" s="21">
        <f>SUM(AN25:AN28)</f>
        <v>35610.9</v>
      </c>
      <c r="AO24" s="21">
        <f>SUM(AO25:AO28)</f>
        <v>31726.2</v>
      </c>
      <c r="AP24" s="28"/>
      <c r="AQ24" s="24">
        <v>0</v>
      </c>
      <c r="AR24" s="30">
        <f aca="true" t="shared" si="78" ref="AR24:AX24">SUM(AR25:AR28)</f>
        <v>0.76</v>
      </c>
      <c r="AS24" s="21">
        <f t="shared" si="78"/>
        <v>4157.808000000001</v>
      </c>
      <c r="AT24" s="21">
        <f t="shared" si="78"/>
        <v>4144.128</v>
      </c>
      <c r="AU24" s="21">
        <f t="shared" si="78"/>
        <v>4248.0960000000005</v>
      </c>
      <c r="AV24" s="21">
        <f t="shared" si="78"/>
        <v>4312.848</v>
      </c>
      <c r="AW24" s="21">
        <f t="shared" si="78"/>
        <v>4173.312</v>
      </c>
      <c r="AX24" s="21">
        <f t="shared" si="78"/>
        <v>4220.736</v>
      </c>
      <c r="AY24" s="10"/>
      <c r="AZ24" s="24">
        <v>0</v>
      </c>
      <c r="BA24" s="30">
        <f aca="true" t="shared" si="79" ref="BA24:BZ24">SUM(BA25:BA28)</f>
        <v>6.09</v>
      </c>
      <c r="BB24" s="21">
        <f>SUM(BB25:BB28)</f>
        <v>33317.172</v>
      </c>
      <c r="BC24" s="21">
        <f>SUM(BC25:BC28)</f>
        <v>33770.268</v>
      </c>
      <c r="BD24" s="21">
        <f>SUM(BD25:BD28)</f>
        <v>34047.972</v>
      </c>
      <c r="BE24" s="21">
        <f>SUM(BE25:BE28)</f>
        <v>37796.976</v>
      </c>
      <c r="BF24" s="21">
        <f t="shared" si="79"/>
        <v>38388.92399999999</v>
      </c>
      <c r="BG24" s="21">
        <f t="shared" si="79"/>
        <v>41195.196</v>
      </c>
      <c r="BH24" s="21">
        <f t="shared" si="79"/>
        <v>35202.636</v>
      </c>
      <c r="BI24" s="21">
        <f>SUM(BI25:BI28)</f>
        <v>64069.236</v>
      </c>
      <c r="BJ24" s="21">
        <f t="shared" si="79"/>
        <v>34713</v>
      </c>
      <c r="BK24" s="21">
        <f t="shared" si="79"/>
        <v>52573.752</v>
      </c>
      <c r="BL24" s="21">
        <f t="shared" si="79"/>
        <v>33317.172</v>
      </c>
      <c r="BM24" s="21">
        <f t="shared" si="79"/>
        <v>35480.34</v>
      </c>
      <c r="BN24" s="21">
        <f t="shared" si="79"/>
        <v>42086.77199999999</v>
      </c>
      <c r="BO24" s="21">
        <f t="shared" si="79"/>
        <v>31344.012</v>
      </c>
      <c r="BP24" s="21">
        <f t="shared" si="79"/>
        <v>53180.316</v>
      </c>
      <c r="BQ24" s="21">
        <f t="shared" si="79"/>
        <v>30657.059999999998</v>
      </c>
      <c r="BR24" s="21">
        <f t="shared" si="79"/>
        <v>32973.695999999996</v>
      </c>
      <c r="BS24" s="21">
        <f t="shared" si="79"/>
        <v>38447.388</v>
      </c>
      <c r="BT24" s="21">
        <f t="shared" si="79"/>
        <v>71209.152</v>
      </c>
      <c r="BU24" s="21">
        <f t="shared" si="79"/>
        <v>41531.363999999994</v>
      </c>
      <c r="BV24" s="21">
        <f t="shared" si="79"/>
        <v>48517.812</v>
      </c>
      <c r="BW24" s="21">
        <f t="shared" si="79"/>
        <v>43723.763999999996</v>
      </c>
      <c r="BX24" s="21">
        <f t="shared" si="79"/>
        <v>38834.71199999999</v>
      </c>
      <c r="BY24" s="21">
        <f t="shared" si="79"/>
        <v>58756.32000000001</v>
      </c>
      <c r="BZ24" s="21">
        <f t="shared" si="79"/>
        <v>30817.836000000003</v>
      </c>
      <c r="CA24" s="10"/>
      <c r="CB24" s="24">
        <v>0</v>
      </c>
      <c r="CC24" s="30">
        <f aca="true" t="shared" si="80" ref="CC24:CM24">SUM(CC25:CC28)</f>
        <v>6.09</v>
      </c>
      <c r="CD24" s="21">
        <f t="shared" si="80"/>
        <v>34106.436</v>
      </c>
      <c r="CE24" s="21">
        <f t="shared" si="80"/>
        <v>37745.81999999999</v>
      </c>
      <c r="CF24" s="21">
        <f t="shared" si="80"/>
        <v>37775.051999999996</v>
      </c>
      <c r="CG24" s="21">
        <f t="shared" si="80"/>
        <v>37533.888</v>
      </c>
      <c r="CH24" s="21">
        <f t="shared" si="80"/>
        <v>34530.299999999996</v>
      </c>
      <c r="CI24" s="21">
        <f t="shared" si="80"/>
        <v>34851.852</v>
      </c>
      <c r="CJ24" s="21">
        <f t="shared" si="80"/>
        <v>35268.408</v>
      </c>
      <c r="CK24" s="21">
        <f t="shared" si="80"/>
        <v>35034.551999999996</v>
      </c>
      <c r="CL24" s="21">
        <f t="shared" si="80"/>
        <v>33806.808000000005</v>
      </c>
      <c r="CM24" s="21">
        <f t="shared" si="80"/>
        <v>33814.115999999995</v>
      </c>
      <c r="CN24" s="10"/>
      <c r="CO24" s="20" t="s">
        <v>198</v>
      </c>
      <c r="CP24" s="30">
        <f aca="true" t="shared" si="81" ref="CP24:CU24">SUM(CP25:CP28)</f>
        <v>4.4</v>
      </c>
      <c r="CQ24" s="21">
        <f t="shared" si="81"/>
        <v>197213.28</v>
      </c>
      <c r="CR24" s="21">
        <f t="shared" si="81"/>
        <v>199731.84000000003</v>
      </c>
      <c r="CS24" s="21">
        <f t="shared" si="81"/>
        <v>149196.96000000002</v>
      </c>
      <c r="CT24" s="21">
        <f t="shared" si="81"/>
        <v>191183.52</v>
      </c>
      <c r="CU24" s="21">
        <f t="shared" si="81"/>
        <v>58153.92000000001</v>
      </c>
      <c r="CV24" s="10"/>
      <c r="CW24" s="24">
        <v>0</v>
      </c>
      <c r="CX24" s="30">
        <f aca="true" t="shared" si="82" ref="CX24:DD24">SUM(CX25:CX28)</f>
        <v>5.99</v>
      </c>
      <c r="CY24" s="21">
        <f t="shared" si="82"/>
        <v>40058.724</v>
      </c>
      <c r="CZ24" s="21">
        <f t="shared" si="82"/>
        <v>34027.992</v>
      </c>
      <c r="DA24" s="21">
        <f t="shared" si="82"/>
        <v>35041.5</v>
      </c>
      <c r="DB24" s="21">
        <f t="shared" si="82"/>
        <v>34495.212</v>
      </c>
      <c r="DC24" s="21">
        <f t="shared" si="82"/>
        <v>39081.15600000001</v>
      </c>
      <c r="DD24" s="21">
        <f t="shared" si="82"/>
        <v>37154.772</v>
      </c>
      <c r="DE24" s="21">
        <f aca="true" t="shared" si="83" ref="DE24:DT24">SUM(DE25:DE28)</f>
        <v>42186.372</v>
      </c>
      <c r="DF24" s="21">
        <f t="shared" si="83"/>
        <v>31433.124000000003</v>
      </c>
      <c r="DG24" s="21">
        <f t="shared" si="83"/>
        <v>40892.53199999999</v>
      </c>
      <c r="DH24" s="21">
        <f t="shared" si="83"/>
        <v>30994.656</v>
      </c>
      <c r="DI24" s="21">
        <f t="shared" si="83"/>
        <v>33697.344</v>
      </c>
      <c r="DJ24" s="21">
        <f t="shared" si="83"/>
        <v>36313.776</v>
      </c>
      <c r="DK24" s="21">
        <f t="shared" si="83"/>
        <v>36601.296</v>
      </c>
      <c r="DL24" s="21">
        <f t="shared" si="83"/>
        <v>43796.484</v>
      </c>
      <c r="DM24" s="21">
        <f t="shared" si="83"/>
        <v>39742.452</v>
      </c>
      <c r="DN24" s="21">
        <f t="shared" si="83"/>
        <v>36220.332</v>
      </c>
      <c r="DO24" s="21">
        <f t="shared" si="83"/>
        <v>37780.128</v>
      </c>
      <c r="DP24" s="21">
        <f t="shared" si="83"/>
        <v>36407.22</v>
      </c>
      <c r="DQ24" s="21">
        <f t="shared" si="83"/>
        <v>35789.051999999996</v>
      </c>
      <c r="DR24" s="21">
        <f t="shared" si="83"/>
        <v>37090.08</v>
      </c>
      <c r="DS24" s="21">
        <f t="shared" si="83"/>
        <v>37262.592000000004</v>
      </c>
      <c r="DT24" s="21">
        <f t="shared" si="83"/>
        <v>39454.932</v>
      </c>
      <c r="DU24" s="10"/>
      <c r="DV24" s="24">
        <v>0</v>
      </c>
      <c r="DW24" s="30">
        <f>SUM(DW25:DW28)</f>
        <v>6.09</v>
      </c>
      <c r="DX24" s="21">
        <f>SUM(DX25:DX28)</f>
        <v>25314.912</v>
      </c>
      <c r="DY24" s="10"/>
      <c r="DZ24" s="30">
        <f>SUM(DZ25:DZ28)</f>
        <v>5.720000000000001</v>
      </c>
      <c r="EA24" s="21">
        <f>SUM(EA25:EA28)</f>
        <v>34601.424000000006</v>
      </c>
      <c r="EB24" s="28"/>
      <c r="EC24" s="24">
        <v>0</v>
      </c>
      <c r="ED24" s="30">
        <f>SUM(ED25:ED28)</f>
        <v>5.720000000000001</v>
      </c>
      <c r="EE24" s="21">
        <f>SUM(EE25:EE28)</f>
        <v>33626.736000000004</v>
      </c>
      <c r="EF24" s="10"/>
      <c r="EG24" s="24">
        <v>0</v>
      </c>
      <c r="EH24" s="30">
        <f>SUM(EH25:EH28)</f>
        <v>5.720000000000001</v>
      </c>
      <c r="EI24" s="21">
        <f>SUM(EI25:EI28)</f>
        <v>31780.320000000003</v>
      </c>
      <c r="EJ24" s="28"/>
      <c r="EK24" s="20">
        <f>SUM(EK25:EK28)</f>
        <v>20.730246113989633</v>
      </c>
      <c r="EL24" s="30">
        <f>SUM(EL25:EL28)</f>
        <v>0.76</v>
      </c>
      <c r="EM24" s="21">
        <f>SUM(EM25:EM28)</f>
        <v>3792.096</v>
      </c>
      <c r="EN24" s="10"/>
      <c r="EO24" s="24">
        <v>0</v>
      </c>
      <c r="EP24" s="30">
        <f aca="true" t="shared" si="84" ref="EP24:FA24">SUM(EP25:EP28)</f>
        <v>6.09</v>
      </c>
      <c r="EQ24" s="21">
        <f t="shared" si="84"/>
        <v>41290.200000000004</v>
      </c>
      <c r="ER24" s="21">
        <f t="shared" si="84"/>
        <v>41370.588</v>
      </c>
      <c r="ES24" s="21">
        <f t="shared" si="84"/>
        <v>27880.020000000004</v>
      </c>
      <c r="ET24" s="21">
        <f t="shared" si="84"/>
        <v>32557.14</v>
      </c>
      <c r="EU24" s="21">
        <f t="shared" si="84"/>
        <v>40522.86</v>
      </c>
      <c r="EV24" s="21">
        <f t="shared" si="84"/>
        <v>72648.828</v>
      </c>
      <c r="EW24" s="21">
        <f t="shared" si="84"/>
        <v>32739.84</v>
      </c>
      <c r="EX24" s="21">
        <f t="shared" si="84"/>
        <v>38279.304</v>
      </c>
      <c r="EY24" s="21">
        <f t="shared" si="84"/>
        <v>41297.508</v>
      </c>
      <c r="EZ24" s="21">
        <f t="shared" si="84"/>
        <v>46398.492</v>
      </c>
      <c r="FA24" s="21">
        <f t="shared" si="84"/>
        <v>31475.555999999997</v>
      </c>
      <c r="FB24" s="10"/>
      <c r="FC24" s="24">
        <v>0</v>
      </c>
      <c r="FD24" s="30">
        <f>SUM(FD25:FD28)</f>
        <v>2.85</v>
      </c>
      <c r="FE24" s="21">
        <f>SUM(FE25:FE28)</f>
        <v>18255.96</v>
      </c>
      <c r="FF24" s="21">
        <f>SUM(FF25:FF28)</f>
        <v>19319.579999999998</v>
      </c>
      <c r="FG24" s="21">
        <f aca="true" t="shared" si="85" ref="FG24:FL24">SUM(FG25:FG28)</f>
        <v>15807.239999999998</v>
      </c>
      <c r="FH24" s="21">
        <f t="shared" si="85"/>
        <v>20362.68</v>
      </c>
      <c r="FI24" s="21">
        <f t="shared" si="85"/>
        <v>16203.960000000001</v>
      </c>
      <c r="FJ24" s="21">
        <f t="shared" si="85"/>
        <v>15537.06</v>
      </c>
      <c r="FK24" s="21">
        <f t="shared" si="85"/>
        <v>17346.24</v>
      </c>
      <c r="FL24" s="21">
        <f t="shared" si="85"/>
        <v>18009.72</v>
      </c>
      <c r="FM24" s="21">
        <f>SUM(FM25:FM28)</f>
        <v>16002.18</v>
      </c>
    </row>
    <row r="25" spans="1:169" ht="12.75">
      <c r="A25" s="49" t="s">
        <v>186</v>
      </c>
      <c r="B25" s="48"/>
      <c r="C25" s="48"/>
      <c r="D25" s="48"/>
      <c r="E25" s="48"/>
      <c r="F25" s="48"/>
      <c r="G25" s="8" t="s">
        <v>14</v>
      </c>
      <c r="H25" s="11">
        <v>0</v>
      </c>
      <c r="I25" s="24">
        <v>0</v>
      </c>
      <c r="J25" s="25">
        <f aca="true" t="shared" si="86" ref="J25:AJ25">$I$25*J38*$B$44</f>
        <v>0</v>
      </c>
      <c r="K25" s="25">
        <f t="shared" si="86"/>
        <v>0</v>
      </c>
      <c r="L25" s="25">
        <f t="shared" si="86"/>
        <v>0</v>
      </c>
      <c r="M25" s="25">
        <f t="shared" si="86"/>
        <v>0</v>
      </c>
      <c r="N25" s="25">
        <f t="shared" si="86"/>
        <v>0</v>
      </c>
      <c r="O25" s="25">
        <f t="shared" si="86"/>
        <v>0</v>
      </c>
      <c r="P25" s="25">
        <f t="shared" si="86"/>
        <v>0</v>
      </c>
      <c r="Q25" s="25">
        <f t="shared" si="86"/>
        <v>0</v>
      </c>
      <c r="R25" s="25">
        <f t="shared" si="86"/>
        <v>0</v>
      </c>
      <c r="S25" s="25">
        <f t="shared" si="86"/>
        <v>0</v>
      </c>
      <c r="T25" s="25">
        <f t="shared" si="86"/>
        <v>0</v>
      </c>
      <c r="U25" s="25">
        <f t="shared" si="86"/>
        <v>0</v>
      </c>
      <c r="V25" s="25">
        <f t="shared" si="86"/>
        <v>0</v>
      </c>
      <c r="W25" s="25">
        <f t="shared" si="86"/>
        <v>0</v>
      </c>
      <c r="X25" s="25">
        <f t="shared" si="86"/>
        <v>0</v>
      </c>
      <c r="Y25" s="25">
        <f t="shared" si="86"/>
        <v>0</v>
      </c>
      <c r="Z25" s="25">
        <f t="shared" si="86"/>
        <v>0</v>
      </c>
      <c r="AA25" s="25">
        <f t="shared" si="86"/>
        <v>0</v>
      </c>
      <c r="AB25" s="25">
        <f t="shared" si="86"/>
        <v>0</v>
      </c>
      <c r="AC25" s="25">
        <f t="shared" si="86"/>
        <v>0</v>
      </c>
      <c r="AD25" s="25">
        <f t="shared" si="86"/>
        <v>0</v>
      </c>
      <c r="AE25" s="25">
        <f t="shared" si="86"/>
        <v>0</v>
      </c>
      <c r="AF25" s="25">
        <f t="shared" si="86"/>
        <v>0</v>
      </c>
      <c r="AG25" s="25">
        <f t="shared" si="86"/>
        <v>0</v>
      </c>
      <c r="AH25" s="25">
        <f t="shared" si="86"/>
        <v>0</v>
      </c>
      <c r="AI25" s="25">
        <f t="shared" si="86"/>
        <v>0</v>
      </c>
      <c r="AJ25" s="25">
        <f t="shared" si="86"/>
        <v>0</v>
      </c>
      <c r="AK25" s="8" t="s">
        <v>14</v>
      </c>
      <c r="AL25" s="20">
        <v>0</v>
      </c>
      <c r="AM25" s="24">
        <v>0</v>
      </c>
      <c r="AN25" s="25">
        <f>$AM$25*AN38*$B$44</f>
        <v>0</v>
      </c>
      <c r="AO25" s="25">
        <f>$AM$25*AO38*$B$44</f>
        <v>0</v>
      </c>
      <c r="AP25" s="26" t="s">
        <v>14</v>
      </c>
      <c r="AQ25" s="24">
        <v>0</v>
      </c>
      <c r="AR25" s="24">
        <v>0</v>
      </c>
      <c r="AS25" s="25">
        <f aca="true" t="shared" si="87" ref="AS25:AX25">$AR$25*AS38*$B$44</f>
        <v>0</v>
      </c>
      <c r="AT25" s="25">
        <f t="shared" si="87"/>
        <v>0</v>
      </c>
      <c r="AU25" s="25">
        <f t="shared" si="87"/>
        <v>0</v>
      </c>
      <c r="AV25" s="25">
        <f t="shared" si="87"/>
        <v>0</v>
      </c>
      <c r="AW25" s="25">
        <f t="shared" si="87"/>
        <v>0</v>
      </c>
      <c r="AX25" s="25">
        <f t="shared" si="87"/>
        <v>0</v>
      </c>
      <c r="AY25" s="8" t="s">
        <v>14</v>
      </c>
      <c r="AZ25" s="24">
        <v>0</v>
      </c>
      <c r="BA25" s="24">
        <v>0</v>
      </c>
      <c r="BB25" s="25">
        <f>$BA$25*BB38*$B$44</f>
        <v>0</v>
      </c>
      <c r="BC25" s="25">
        <f>$BA$25*BC38*$B$44</f>
        <v>0</v>
      </c>
      <c r="BD25" s="25">
        <f>$BA$25*BD38*$B$44</f>
        <v>0</v>
      </c>
      <c r="BE25" s="25">
        <f>$BA$25*BE38*$B$44</f>
        <v>0</v>
      </c>
      <c r="BF25" s="25">
        <f aca="true" t="shared" si="88" ref="BF25:BZ25">$BA$25*BF38*$B$44</f>
        <v>0</v>
      </c>
      <c r="BG25" s="25">
        <f t="shared" si="88"/>
        <v>0</v>
      </c>
      <c r="BH25" s="25">
        <f t="shared" si="88"/>
        <v>0</v>
      </c>
      <c r="BI25" s="25">
        <f t="shared" si="88"/>
        <v>0</v>
      </c>
      <c r="BJ25" s="25">
        <f t="shared" si="88"/>
        <v>0</v>
      </c>
      <c r="BK25" s="25">
        <f t="shared" si="88"/>
        <v>0</v>
      </c>
      <c r="BL25" s="25">
        <f t="shared" si="88"/>
        <v>0</v>
      </c>
      <c r="BM25" s="25">
        <f t="shared" si="88"/>
        <v>0</v>
      </c>
      <c r="BN25" s="25">
        <f t="shared" si="88"/>
        <v>0</v>
      </c>
      <c r="BO25" s="25">
        <f t="shared" si="88"/>
        <v>0</v>
      </c>
      <c r="BP25" s="25">
        <f t="shared" si="88"/>
        <v>0</v>
      </c>
      <c r="BQ25" s="25">
        <f t="shared" si="88"/>
        <v>0</v>
      </c>
      <c r="BR25" s="25">
        <f t="shared" si="88"/>
        <v>0</v>
      </c>
      <c r="BS25" s="25">
        <f t="shared" si="88"/>
        <v>0</v>
      </c>
      <c r="BT25" s="25">
        <f t="shared" si="88"/>
        <v>0</v>
      </c>
      <c r="BU25" s="25">
        <f t="shared" si="88"/>
        <v>0</v>
      </c>
      <c r="BV25" s="25">
        <f t="shared" si="88"/>
        <v>0</v>
      </c>
      <c r="BW25" s="25">
        <f t="shared" si="88"/>
        <v>0</v>
      </c>
      <c r="BX25" s="25">
        <f t="shared" si="88"/>
        <v>0</v>
      </c>
      <c r="BY25" s="25">
        <f t="shared" si="88"/>
        <v>0</v>
      </c>
      <c r="BZ25" s="25">
        <f t="shared" si="88"/>
        <v>0</v>
      </c>
      <c r="CA25" s="8" t="s">
        <v>14</v>
      </c>
      <c r="CB25" s="24">
        <v>0</v>
      </c>
      <c r="CC25" s="24">
        <v>0</v>
      </c>
      <c r="CD25" s="25">
        <f aca="true" t="shared" si="89" ref="CD25:CM25">$CC$25*CD38*$B$44</f>
        <v>0</v>
      </c>
      <c r="CE25" s="25">
        <f t="shared" si="89"/>
        <v>0</v>
      </c>
      <c r="CF25" s="25">
        <f t="shared" si="89"/>
        <v>0</v>
      </c>
      <c r="CG25" s="25">
        <f t="shared" si="89"/>
        <v>0</v>
      </c>
      <c r="CH25" s="25">
        <f t="shared" si="89"/>
        <v>0</v>
      </c>
      <c r="CI25" s="25">
        <f t="shared" si="89"/>
        <v>0</v>
      </c>
      <c r="CJ25" s="25">
        <f t="shared" si="89"/>
        <v>0</v>
      </c>
      <c r="CK25" s="25">
        <f t="shared" si="89"/>
        <v>0</v>
      </c>
      <c r="CL25" s="25">
        <f t="shared" si="89"/>
        <v>0</v>
      </c>
      <c r="CM25" s="25">
        <f t="shared" si="89"/>
        <v>0</v>
      </c>
      <c r="CN25" s="8" t="s">
        <v>14</v>
      </c>
      <c r="CO25" s="20" t="s">
        <v>198</v>
      </c>
      <c r="CP25" s="24">
        <v>0.07</v>
      </c>
      <c r="CQ25" s="25">
        <f>$CP$25*CQ38*$B$44</f>
        <v>3137.484</v>
      </c>
      <c r="CR25" s="25">
        <f>$CP$25*CR38*$B$44</f>
        <v>3177.5520000000006</v>
      </c>
      <c r="CS25" s="25">
        <f>$CP$25*CS38*$B$44</f>
        <v>2373.588</v>
      </c>
      <c r="CT25" s="25">
        <f>$CP$25*CT38*$B$44</f>
        <v>3041.5560000000005</v>
      </c>
      <c r="CU25" s="25">
        <f>$CP$25*CU38*$B$44</f>
        <v>925.1760000000002</v>
      </c>
      <c r="CV25" s="8" t="s">
        <v>14</v>
      </c>
      <c r="CW25" s="24">
        <v>0</v>
      </c>
      <c r="CX25" s="24">
        <v>0</v>
      </c>
      <c r="CY25" s="25">
        <f aca="true" t="shared" si="90" ref="CY25:DT25">$CX$25*CY38*$B$44</f>
        <v>0</v>
      </c>
      <c r="CZ25" s="25">
        <f t="shared" si="90"/>
        <v>0</v>
      </c>
      <c r="DA25" s="25">
        <f t="shared" si="90"/>
        <v>0</v>
      </c>
      <c r="DB25" s="25">
        <f t="shared" si="90"/>
        <v>0</v>
      </c>
      <c r="DC25" s="25">
        <f t="shared" si="90"/>
        <v>0</v>
      </c>
      <c r="DD25" s="25">
        <f t="shared" si="90"/>
        <v>0</v>
      </c>
      <c r="DE25" s="25">
        <f t="shared" si="90"/>
        <v>0</v>
      </c>
      <c r="DF25" s="25">
        <f t="shared" si="90"/>
        <v>0</v>
      </c>
      <c r="DG25" s="25">
        <f t="shared" si="90"/>
        <v>0</v>
      </c>
      <c r="DH25" s="25">
        <f t="shared" si="90"/>
        <v>0</v>
      </c>
      <c r="DI25" s="25">
        <f t="shared" si="90"/>
        <v>0</v>
      </c>
      <c r="DJ25" s="25">
        <f t="shared" si="90"/>
        <v>0</v>
      </c>
      <c r="DK25" s="25">
        <f t="shared" si="90"/>
        <v>0</v>
      </c>
      <c r="DL25" s="25">
        <f t="shared" si="90"/>
        <v>0</v>
      </c>
      <c r="DM25" s="25">
        <f t="shared" si="90"/>
        <v>0</v>
      </c>
      <c r="DN25" s="25">
        <f t="shared" si="90"/>
        <v>0</v>
      </c>
      <c r="DO25" s="25">
        <f t="shared" si="90"/>
        <v>0</v>
      </c>
      <c r="DP25" s="25">
        <f t="shared" si="90"/>
        <v>0</v>
      </c>
      <c r="DQ25" s="25">
        <f t="shared" si="90"/>
        <v>0</v>
      </c>
      <c r="DR25" s="25">
        <f t="shared" si="90"/>
        <v>0</v>
      </c>
      <c r="DS25" s="25">
        <f t="shared" si="90"/>
        <v>0</v>
      </c>
      <c r="DT25" s="25">
        <f t="shared" si="90"/>
        <v>0</v>
      </c>
      <c r="DU25" s="8" t="s">
        <v>14</v>
      </c>
      <c r="DV25" s="24">
        <v>0</v>
      </c>
      <c r="DW25" s="24">
        <v>0</v>
      </c>
      <c r="DX25" s="25">
        <f>$DW$25*DX38*$B$44</f>
        <v>0</v>
      </c>
      <c r="DY25" s="8" t="s">
        <v>14</v>
      </c>
      <c r="DZ25" s="24">
        <v>0</v>
      </c>
      <c r="EA25" s="25">
        <f>$DZ$25*EA38*$B$44</f>
        <v>0</v>
      </c>
      <c r="EB25" s="26" t="s">
        <v>14</v>
      </c>
      <c r="EC25" s="24">
        <v>0</v>
      </c>
      <c r="ED25" s="24">
        <v>0</v>
      </c>
      <c r="EE25" s="25">
        <f>$ED$25*EE38*$B$44</f>
        <v>0</v>
      </c>
      <c r="EF25" s="8" t="s">
        <v>14</v>
      </c>
      <c r="EG25" s="24">
        <v>0</v>
      </c>
      <c r="EH25" s="24">
        <v>0</v>
      </c>
      <c r="EI25" s="25">
        <f>$EH$25*EI38*$B$44</f>
        <v>0</v>
      </c>
      <c r="EJ25" s="26" t="s">
        <v>14</v>
      </c>
      <c r="EK25" s="24">
        <v>0.35136010362694303</v>
      </c>
      <c r="EL25" s="24">
        <v>0</v>
      </c>
      <c r="EM25" s="25">
        <f>$EL$25*EM38*$B$44</f>
        <v>0</v>
      </c>
      <c r="EN25" s="8" t="s">
        <v>14</v>
      </c>
      <c r="EO25" s="24">
        <v>0</v>
      </c>
      <c r="EP25" s="24">
        <v>0</v>
      </c>
      <c r="EQ25" s="25">
        <f aca="true" t="shared" si="91" ref="EQ25:FA25">$EP$25*EQ38*$B$44</f>
        <v>0</v>
      </c>
      <c r="ER25" s="25">
        <f t="shared" si="91"/>
        <v>0</v>
      </c>
      <c r="ES25" s="25">
        <f t="shared" si="91"/>
        <v>0</v>
      </c>
      <c r="ET25" s="25">
        <f t="shared" si="91"/>
        <v>0</v>
      </c>
      <c r="EU25" s="25">
        <f t="shared" si="91"/>
        <v>0</v>
      </c>
      <c r="EV25" s="25">
        <f t="shared" si="91"/>
        <v>0</v>
      </c>
      <c r="EW25" s="25">
        <f t="shared" si="91"/>
        <v>0</v>
      </c>
      <c r="EX25" s="25">
        <f t="shared" si="91"/>
        <v>0</v>
      </c>
      <c r="EY25" s="25">
        <f t="shared" si="91"/>
        <v>0</v>
      </c>
      <c r="EZ25" s="25">
        <f t="shared" si="91"/>
        <v>0</v>
      </c>
      <c r="FA25" s="25">
        <f t="shared" si="91"/>
        <v>0</v>
      </c>
      <c r="FB25" s="8" t="s">
        <v>14</v>
      </c>
      <c r="FC25" s="24">
        <v>0</v>
      </c>
      <c r="FD25" s="24">
        <v>0</v>
      </c>
      <c r="FE25" s="25">
        <f>$I$25*FE38*$B$44</f>
        <v>0</v>
      </c>
      <c r="FF25" s="25">
        <f aca="true" t="shared" si="92" ref="FF25:FM25">$I$25*FF38*$B$44</f>
        <v>0</v>
      </c>
      <c r="FG25" s="25">
        <f t="shared" si="92"/>
        <v>0</v>
      </c>
      <c r="FH25" s="25">
        <f t="shared" si="92"/>
        <v>0</v>
      </c>
      <c r="FI25" s="25">
        <f t="shared" si="92"/>
        <v>0</v>
      </c>
      <c r="FJ25" s="25">
        <f t="shared" si="92"/>
        <v>0</v>
      </c>
      <c r="FK25" s="25">
        <f t="shared" si="92"/>
        <v>0</v>
      </c>
      <c r="FL25" s="25">
        <f t="shared" si="92"/>
        <v>0</v>
      </c>
      <c r="FM25" s="25">
        <f t="shared" si="92"/>
        <v>0</v>
      </c>
    </row>
    <row r="26" spans="1:169" ht="26.25" customHeight="1">
      <c r="A26" s="49" t="s">
        <v>187</v>
      </c>
      <c r="B26" s="49"/>
      <c r="C26" s="49"/>
      <c r="D26" s="49"/>
      <c r="E26" s="49"/>
      <c r="F26" s="49"/>
      <c r="G26" s="8" t="s">
        <v>14</v>
      </c>
      <c r="H26" s="11">
        <v>0</v>
      </c>
      <c r="I26" s="24">
        <v>0.64</v>
      </c>
      <c r="J26" s="25">
        <f aca="true" t="shared" si="93" ref="J26:AJ26">$I$26*J38*$B$44</f>
        <v>3706.3680000000004</v>
      </c>
      <c r="K26" s="25">
        <f t="shared" si="93"/>
        <v>4539.648</v>
      </c>
      <c r="L26" s="25">
        <f t="shared" si="93"/>
        <v>5556.4800000000005</v>
      </c>
      <c r="M26" s="25">
        <f t="shared" si="93"/>
        <v>3542.7840000000006</v>
      </c>
      <c r="N26" s="25">
        <f t="shared" si="93"/>
        <v>3279.3600000000006</v>
      </c>
      <c r="O26" s="25">
        <f t="shared" si="93"/>
        <v>10471.68</v>
      </c>
      <c r="P26" s="25">
        <f t="shared" si="93"/>
        <v>4475.9039999999995</v>
      </c>
      <c r="Q26" s="25">
        <f t="shared" si="93"/>
        <v>4458.24</v>
      </c>
      <c r="R26" s="25">
        <f t="shared" si="93"/>
        <v>4240.896000000001</v>
      </c>
      <c r="S26" s="25">
        <f t="shared" si="93"/>
        <v>4334.592000000001</v>
      </c>
      <c r="T26" s="25">
        <f t="shared" si="93"/>
        <v>4633.343999999999</v>
      </c>
      <c r="U26" s="25">
        <f t="shared" si="93"/>
        <v>2657.2799999999997</v>
      </c>
      <c r="V26" s="25">
        <f t="shared" si="93"/>
        <v>6213.12</v>
      </c>
      <c r="W26" s="25">
        <f t="shared" si="93"/>
        <v>3228.6719999999996</v>
      </c>
      <c r="X26" s="25">
        <f t="shared" si="93"/>
        <v>6805.2480000000005</v>
      </c>
      <c r="Y26" s="25">
        <f t="shared" si="93"/>
        <v>4791.552</v>
      </c>
      <c r="Z26" s="25">
        <f t="shared" si="93"/>
        <v>4793.088000000001</v>
      </c>
      <c r="AA26" s="25">
        <f t="shared" si="93"/>
        <v>4453.632</v>
      </c>
      <c r="AB26" s="25">
        <f t="shared" si="93"/>
        <v>3570.432</v>
      </c>
      <c r="AC26" s="25">
        <f t="shared" si="93"/>
        <v>4861.4400000000005</v>
      </c>
      <c r="AD26" s="25">
        <f t="shared" si="93"/>
        <v>4016.6400000000003</v>
      </c>
      <c r="AE26" s="25">
        <f t="shared" si="93"/>
        <v>5593.343999999999</v>
      </c>
      <c r="AF26" s="25">
        <f t="shared" si="93"/>
        <v>3783.168</v>
      </c>
      <c r="AG26" s="25">
        <f t="shared" si="93"/>
        <v>4323.84</v>
      </c>
      <c r="AH26" s="25">
        <f t="shared" si="93"/>
        <v>3293.184</v>
      </c>
      <c r="AI26" s="25">
        <f t="shared" si="93"/>
        <v>3512.832</v>
      </c>
      <c r="AJ26" s="25">
        <f t="shared" si="93"/>
        <v>3877.6319999999996</v>
      </c>
      <c r="AK26" s="8" t="s">
        <v>14</v>
      </c>
      <c r="AL26" s="20">
        <v>0</v>
      </c>
      <c r="AM26" s="24">
        <v>0.03</v>
      </c>
      <c r="AN26" s="25">
        <f>$AM$26*AN38*$B$44</f>
        <v>185.796</v>
      </c>
      <c r="AO26" s="25">
        <f>$AM$26*AO38*$B$44</f>
        <v>165.52800000000002</v>
      </c>
      <c r="AP26" s="26" t="s">
        <v>177</v>
      </c>
      <c r="AQ26" s="24">
        <v>0</v>
      </c>
      <c r="AR26" s="24">
        <v>0</v>
      </c>
      <c r="AS26" s="25">
        <f aca="true" t="shared" si="94" ref="AS26:AX26">$AR$26*AS38*$B$44</f>
        <v>0</v>
      </c>
      <c r="AT26" s="25">
        <f t="shared" si="94"/>
        <v>0</v>
      </c>
      <c r="AU26" s="25">
        <f t="shared" si="94"/>
        <v>0</v>
      </c>
      <c r="AV26" s="25">
        <f t="shared" si="94"/>
        <v>0</v>
      </c>
      <c r="AW26" s="25">
        <f t="shared" si="94"/>
        <v>0</v>
      </c>
      <c r="AX26" s="25">
        <f t="shared" si="94"/>
        <v>0</v>
      </c>
      <c r="AY26" s="8" t="s">
        <v>14</v>
      </c>
      <c r="AZ26" s="24">
        <v>0</v>
      </c>
      <c r="BA26" s="24">
        <v>0.64</v>
      </c>
      <c r="BB26" s="25">
        <f>$BA$26*BB38*$B$44</f>
        <v>3501.312</v>
      </c>
      <c r="BC26" s="25">
        <f>$BA$26*BC38*$B$44</f>
        <v>3548.9280000000003</v>
      </c>
      <c r="BD26" s="25">
        <f>$BA$26*BD38*$B$44</f>
        <v>3578.112</v>
      </c>
      <c r="BE26" s="25">
        <f>$BA$26*BE38*$B$44</f>
        <v>3972.0960000000005</v>
      </c>
      <c r="BF26" s="25">
        <f aca="true" t="shared" si="95" ref="BF26:BZ26">$BA$26*BF38*$B$44</f>
        <v>4034.303999999999</v>
      </c>
      <c r="BG26" s="25">
        <f t="shared" si="95"/>
        <v>4329.216</v>
      </c>
      <c r="BH26" s="25">
        <f t="shared" si="95"/>
        <v>3699.456</v>
      </c>
      <c r="BI26" s="25">
        <f t="shared" si="95"/>
        <v>6733.0560000000005</v>
      </c>
      <c r="BJ26" s="25">
        <f t="shared" si="95"/>
        <v>3648</v>
      </c>
      <c r="BK26" s="25">
        <f t="shared" si="95"/>
        <v>5524.992</v>
      </c>
      <c r="BL26" s="25">
        <f t="shared" si="95"/>
        <v>3501.312</v>
      </c>
      <c r="BM26" s="25">
        <f t="shared" si="95"/>
        <v>3728.6400000000003</v>
      </c>
      <c r="BN26" s="25">
        <f t="shared" si="95"/>
        <v>4422.911999999999</v>
      </c>
      <c r="BO26" s="25">
        <f t="shared" si="95"/>
        <v>3293.9519999999998</v>
      </c>
      <c r="BP26" s="25">
        <f t="shared" si="95"/>
        <v>5588.736000000001</v>
      </c>
      <c r="BQ26" s="25">
        <f t="shared" si="95"/>
        <v>3221.76</v>
      </c>
      <c r="BR26" s="25">
        <f t="shared" si="95"/>
        <v>3465.2159999999994</v>
      </c>
      <c r="BS26" s="25">
        <f t="shared" si="95"/>
        <v>4040.4480000000003</v>
      </c>
      <c r="BT26" s="25">
        <f t="shared" si="95"/>
        <v>7483.392</v>
      </c>
      <c r="BU26" s="25">
        <f t="shared" si="95"/>
        <v>4364.544</v>
      </c>
      <c r="BV26" s="25">
        <f t="shared" si="95"/>
        <v>5098.752</v>
      </c>
      <c r="BW26" s="25">
        <f t="shared" si="95"/>
        <v>4594.9439999999995</v>
      </c>
      <c r="BX26" s="25">
        <f t="shared" si="95"/>
        <v>4081.152</v>
      </c>
      <c r="BY26" s="25">
        <f t="shared" si="95"/>
        <v>6174.720000000001</v>
      </c>
      <c r="BZ26" s="25">
        <f t="shared" si="95"/>
        <v>3238.656</v>
      </c>
      <c r="CA26" s="8" t="s">
        <v>14</v>
      </c>
      <c r="CB26" s="24">
        <v>0</v>
      </c>
      <c r="CC26" s="24">
        <v>0.64</v>
      </c>
      <c r="CD26" s="25">
        <f aca="true" t="shared" si="96" ref="CD26:CM26">$CC$26*CD38*$B$44</f>
        <v>3584.256</v>
      </c>
      <c r="CE26" s="25">
        <f t="shared" si="96"/>
        <v>3966.7200000000003</v>
      </c>
      <c r="CF26" s="25">
        <f t="shared" si="96"/>
        <v>3969.7919999999995</v>
      </c>
      <c r="CG26" s="25">
        <f t="shared" si="96"/>
        <v>3944.4480000000003</v>
      </c>
      <c r="CH26" s="25">
        <f t="shared" si="96"/>
        <v>3628.8</v>
      </c>
      <c r="CI26" s="25">
        <f t="shared" si="96"/>
        <v>3662.592</v>
      </c>
      <c r="CJ26" s="25">
        <f t="shared" si="96"/>
        <v>3706.3680000000004</v>
      </c>
      <c r="CK26" s="25">
        <f t="shared" si="96"/>
        <v>3681.7919999999995</v>
      </c>
      <c r="CL26" s="25">
        <f t="shared" si="96"/>
        <v>3552.768</v>
      </c>
      <c r="CM26" s="25">
        <f t="shared" si="96"/>
        <v>3553.536</v>
      </c>
      <c r="CN26" s="8" t="s">
        <v>14</v>
      </c>
      <c r="CO26" s="20" t="s">
        <v>198</v>
      </c>
      <c r="CP26" s="24">
        <v>1.01</v>
      </c>
      <c r="CQ26" s="25">
        <f>$CP$26*CQ38*$B$44</f>
        <v>45269.412</v>
      </c>
      <c r="CR26" s="25">
        <f>$CP$26*CR38*$B$44</f>
        <v>45847.536</v>
      </c>
      <c r="CS26" s="25">
        <f>$CP$26*CS38*$B$44</f>
        <v>34247.484</v>
      </c>
      <c r="CT26" s="25">
        <f>$CP$26*CT38*$B$44</f>
        <v>43885.308</v>
      </c>
      <c r="CU26" s="25">
        <f>$CP$26*CU38*$B$44</f>
        <v>13348.968000000003</v>
      </c>
      <c r="CV26" s="8" t="s">
        <v>14</v>
      </c>
      <c r="CW26" s="24">
        <v>0</v>
      </c>
      <c r="CX26" s="24">
        <v>0.54</v>
      </c>
      <c r="CY26" s="25">
        <f aca="true" t="shared" si="97" ref="CY26:DT26">$CX$26*CY38*$B$44</f>
        <v>3611.304</v>
      </c>
      <c r="CZ26" s="25">
        <f t="shared" si="97"/>
        <v>3067.632</v>
      </c>
      <c r="DA26" s="25">
        <f t="shared" si="97"/>
        <v>3159</v>
      </c>
      <c r="DB26" s="25">
        <f t="shared" si="97"/>
        <v>3109.7520000000004</v>
      </c>
      <c r="DC26" s="25">
        <f t="shared" si="97"/>
        <v>3523.176000000001</v>
      </c>
      <c r="DD26" s="25">
        <f t="shared" si="97"/>
        <v>3349.5120000000006</v>
      </c>
      <c r="DE26" s="25">
        <f t="shared" si="97"/>
        <v>3803.112</v>
      </c>
      <c r="DF26" s="25">
        <f t="shared" si="97"/>
        <v>2833.704</v>
      </c>
      <c r="DG26" s="25">
        <f t="shared" si="97"/>
        <v>3686.472</v>
      </c>
      <c r="DH26" s="25">
        <f t="shared" si="97"/>
        <v>2794.1760000000004</v>
      </c>
      <c r="DI26" s="25">
        <f t="shared" si="97"/>
        <v>3037.824</v>
      </c>
      <c r="DJ26" s="25">
        <f t="shared" si="97"/>
        <v>3273.696</v>
      </c>
      <c r="DK26" s="25">
        <f t="shared" si="97"/>
        <v>3299.616</v>
      </c>
      <c r="DL26" s="25">
        <f t="shared" si="97"/>
        <v>3948.264</v>
      </c>
      <c r="DM26" s="25">
        <f t="shared" si="97"/>
        <v>3582.7920000000004</v>
      </c>
      <c r="DN26" s="25">
        <f t="shared" si="97"/>
        <v>3265.272</v>
      </c>
      <c r="DO26" s="25">
        <f t="shared" si="97"/>
        <v>3405.888</v>
      </c>
      <c r="DP26" s="25">
        <f t="shared" si="97"/>
        <v>3282.12</v>
      </c>
      <c r="DQ26" s="25">
        <f t="shared" si="97"/>
        <v>3226.392</v>
      </c>
      <c r="DR26" s="25">
        <f t="shared" si="97"/>
        <v>3343.6800000000003</v>
      </c>
      <c r="DS26" s="25">
        <f t="shared" si="97"/>
        <v>3359.232</v>
      </c>
      <c r="DT26" s="25">
        <f t="shared" si="97"/>
        <v>3556.8720000000003</v>
      </c>
      <c r="DU26" s="8" t="s">
        <v>14</v>
      </c>
      <c r="DV26" s="24">
        <v>0</v>
      </c>
      <c r="DW26" s="24">
        <v>0.64</v>
      </c>
      <c r="DX26" s="25">
        <f>$DW$26*DX38*$B$44</f>
        <v>2660.352</v>
      </c>
      <c r="DY26" s="8" t="s">
        <v>14</v>
      </c>
      <c r="DZ26" s="24">
        <v>0</v>
      </c>
      <c r="EA26" s="25">
        <f>$DZ$26*EA38*$B$44</f>
        <v>0</v>
      </c>
      <c r="EB26" s="26" t="s">
        <v>14</v>
      </c>
      <c r="EC26" s="24">
        <v>0</v>
      </c>
      <c r="ED26" s="24">
        <v>0</v>
      </c>
      <c r="EE26" s="25">
        <f>$ED$26*EE38*$B$44</f>
        <v>0</v>
      </c>
      <c r="EF26" s="8" t="s">
        <v>14</v>
      </c>
      <c r="EG26" s="24">
        <v>0</v>
      </c>
      <c r="EH26" s="24">
        <v>0</v>
      </c>
      <c r="EI26" s="25">
        <f>$EH$26*EI38*$B$44</f>
        <v>0</v>
      </c>
      <c r="EJ26" s="26" t="s">
        <v>177</v>
      </c>
      <c r="EK26" s="24">
        <v>1.4054404145077721</v>
      </c>
      <c r="EL26" s="24">
        <v>0</v>
      </c>
      <c r="EM26" s="25">
        <f>$EL$26*EM38*$B$44</f>
        <v>0</v>
      </c>
      <c r="EN26" s="8" t="s">
        <v>14</v>
      </c>
      <c r="EO26" s="24">
        <v>0</v>
      </c>
      <c r="EP26" s="24">
        <v>0.64</v>
      </c>
      <c r="EQ26" s="25">
        <f aca="true" t="shared" si="98" ref="EQ26:FA26">$EP$26*EQ38*$B$44</f>
        <v>4339.200000000001</v>
      </c>
      <c r="ER26" s="25">
        <f t="shared" si="98"/>
        <v>4347.648</v>
      </c>
      <c r="ES26" s="25">
        <f t="shared" si="98"/>
        <v>2929.92</v>
      </c>
      <c r="ET26" s="25">
        <f t="shared" si="98"/>
        <v>3421.44</v>
      </c>
      <c r="EU26" s="25">
        <f t="shared" si="98"/>
        <v>4258.5599999999995</v>
      </c>
      <c r="EV26" s="25">
        <f t="shared" si="98"/>
        <v>7634.688</v>
      </c>
      <c r="EW26" s="25">
        <f t="shared" si="98"/>
        <v>3440.6400000000003</v>
      </c>
      <c r="EX26" s="25">
        <f t="shared" si="98"/>
        <v>4022.7839999999997</v>
      </c>
      <c r="EY26" s="25">
        <f t="shared" si="98"/>
        <v>4339.968000000001</v>
      </c>
      <c r="EZ26" s="25">
        <f t="shared" si="98"/>
        <v>4876.032</v>
      </c>
      <c r="FA26" s="25">
        <f t="shared" si="98"/>
        <v>3307.7760000000003</v>
      </c>
      <c r="FB26" s="8" t="s">
        <v>14</v>
      </c>
      <c r="FC26" s="24">
        <v>0</v>
      </c>
      <c r="FD26" s="24">
        <v>0.14</v>
      </c>
      <c r="FE26" s="25">
        <f aca="true" t="shared" si="99" ref="FE26:FM26">$FD$26*FE38*$B$44</f>
        <v>896.784</v>
      </c>
      <c r="FF26" s="25">
        <f t="shared" si="99"/>
        <v>949.0319999999999</v>
      </c>
      <c r="FG26" s="25">
        <f t="shared" si="99"/>
        <v>776.496</v>
      </c>
      <c r="FH26" s="25">
        <f t="shared" si="99"/>
        <v>1000.2720000000002</v>
      </c>
      <c r="FI26" s="25">
        <f t="shared" si="99"/>
        <v>795.9840000000002</v>
      </c>
      <c r="FJ26" s="25">
        <f t="shared" si="99"/>
        <v>763.2240000000002</v>
      </c>
      <c r="FK26" s="25">
        <f t="shared" si="99"/>
        <v>852.0960000000001</v>
      </c>
      <c r="FL26" s="25">
        <f t="shared" si="99"/>
        <v>884.6880000000001</v>
      </c>
      <c r="FM26" s="25">
        <f t="shared" si="99"/>
        <v>786.072</v>
      </c>
    </row>
    <row r="27" spans="1:169" ht="53.25" customHeight="1">
      <c r="A27" s="49" t="s">
        <v>188</v>
      </c>
      <c r="B27" s="49"/>
      <c r="C27" s="49"/>
      <c r="D27" s="49"/>
      <c r="E27" s="49"/>
      <c r="F27" s="49"/>
      <c r="G27" s="12" t="s">
        <v>15</v>
      </c>
      <c r="H27" s="11">
        <v>0</v>
      </c>
      <c r="I27" s="24">
        <v>0.03</v>
      </c>
      <c r="J27" s="25">
        <f aca="true" t="shared" si="100" ref="J27:AJ27">$I$27*J38*$B$44</f>
        <v>173.736</v>
      </c>
      <c r="K27" s="25">
        <f t="shared" si="100"/>
        <v>212.796</v>
      </c>
      <c r="L27" s="25">
        <f t="shared" si="100"/>
        <v>260.46</v>
      </c>
      <c r="M27" s="25">
        <f t="shared" si="100"/>
        <v>166.068</v>
      </c>
      <c r="N27" s="25">
        <f t="shared" si="100"/>
        <v>153.71999999999997</v>
      </c>
      <c r="O27" s="25">
        <f t="shared" si="100"/>
        <v>490.86</v>
      </c>
      <c r="P27" s="25">
        <f t="shared" si="100"/>
        <v>209.808</v>
      </c>
      <c r="Q27" s="25">
        <f t="shared" si="100"/>
        <v>208.98</v>
      </c>
      <c r="R27" s="25">
        <f t="shared" si="100"/>
        <v>198.79200000000003</v>
      </c>
      <c r="S27" s="25">
        <f t="shared" si="100"/>
        <v>203.18399999999997</v>
      </c>
      <c r="T27" s="25">
        <f t="shared" si="100"/>
        <v>217.18799999999996</v>
      </c>
      <c r="U27" s="25">
        <f t="shared" si="100"/>
        <v>124.55999999999999</v>
      </c>
      <c r="V27" s="25">
        <f t="shared" si="100"/>
        <v>291.24</v>
      </c>
      <c r="W27" s="25">
        <f t="shared" si="100"/>
        <v>151.344</v>
      </c>
      <c r="X27" s="25">
        <f t="shared" si="100"/>
        <v>318.996</v>
      </c>
      <c r="Y27" s="25">
        <f t="shared" si="100"/>
        <v>224.60399999999998</v>
      </c>
      <c r="Z27" s="25">
        <f t="shared" si="100"/>
        <v>224.676</v>
      </c>
      <c r="AA27" s="25">
        <f t="shared" si="100"/>
        <v>208.76399999999998</v>
      </c>
      <c r="AB27" s="25">
        <f t="shared" si="100"/>
        <v>167.36399999999998</v>
      </c>
      <c r="AC27" s="25">
        <f t="shared" si="100"/>
        <v>227.88</v>
      </c>
      <c r="AD27" s="25">
        <f t="shared" si="100"/>
        <v>188.28</v>
      </c>
      <c r="AE27" s="25">
        <f t="shared" si="100"/>
        <v>262.188</v>
      </c>
      <c r="AF27" s="25">
        <f t="shared" si="100"/>
        <v>177.336</v>
      </c>
      <c r="AG27" s="25">
        <f t="shared" si="100"/>
        <v>202.68</v>
      </c>
      <c r="AH27" s="25">
        <f t="shared" si="100"/>
        <v>154.368</v>
      </c>
      <c r="AI27" s="25">
        <f t="shared" si="100"/>
        <v>164.664</v>
      </c>
      <c r="AJ27" s="25">
        <f t="shared" si="100"/>
        <v>181.76399999999998</v>
      </c>
      <c r="AK27" s="12" t="s">
        <v>15</v>
      </c>
      <c r="AL27" s="20">
        <v>0</v>
      </c>
      <c r="AM27" s="24">
        <v>0.03</v>
      </c>
      <c r="AN27" s="25">
        <f>$AM$27*AN38*$B$44</f>
        <v>185.796</v>
      </c>
      <c r="AO27" s="25">
        <f>$AM$27*AO38*$B$44</f>
        <v>165.52800000000002</v>
      </c>
      <c r="AP27" s="29" t="s">
        <v>16</v>
      </c>
      <c r="AQ27" s="24">
        <v>0</v>
      </c>
      <c r="AR27" s="24">
        <v>0.09</v>
      </c>
      <c r="AS27" s="25">
        <f aca="true" t="shared" si="101" ref="AS27:AX27">$AR$27*AS38*$B$44</f>
        <v>492.37199999999996</v>
      </c>
      <c r="AT27" s="25">
        <f t="shared" si="101"/>
        <v>490.75199999999995</v>
      </c>
      <c r="AU27" s="25">
        <f t="shared" si="101"/>
        <v>503.06399999999996</v>
      </c>
      <c r="AV27" s="25">
        <f t="shared" si="101"/>
        <v>510.7319999999999</v>
      </c>
      <c r="AW27" s="25">
        <f t="shared" si="101"/>
        <v>494.20799999999997</v>
      </c>
      <c r="AX27" s="25">
        <f t="shared" si="101"/>
        <v>499.824</v>
      </c>
      <c r="AY27" s="12" t="s">
        <v>15</v>
      </c>
      <c r="AZ27" s="24">
        <v>0</v>
      </c>
      <c r="BA27" s="24">
        <v>0.03</v>
      </c>
      <c r="BB27" s="25">
        <f>$BA$27*BB38*$B$44</f>
        <v>164.124</v>
      </c>
      <c r="BC27" s="25">
        <f>$BA$27*BC38*$B$44</f>
        <v>166.356</v>
      </c>
      <c r="BD27" s="25">
        <f>$BA$27*BD38*$B$44</f>
        <v>167.724</v>
      </c>
      <c r="BE27" s="25">
        <f>$BA$27*BE38*$B$44</f>
        <v>186.192</v>
      </c>
      <c r="BF27" s="25">
        <f aca="true" t="shared" si="102" ref="BF27:BZ27">$BA$27*BF38*$B$44</f>
        <v>189.10799999999998</v>
      </c>
      <c r="BG27" s="25">
        <f t="shared" si="102"/>
        <v>202.93200000000002</v>
      </c>
      <c r="BH27" s="25">
        <f t="shared" si="102"/>
        <v>173.41199999999998</v>
      </c>
      <c r="BI27" s="25">
        <f t="shared" si="102"/>
        <v>315.612</v>
      </c>
      <c r="BJ27" s="25">
        <f t="shared" si="102"/>
        <v>171</v>
      </c>
      <c r="BK27" s="25">
        <f t="shared" si="102"/>
        <v>258.984</v>
      </c>
      <c r="BL27" s="25">
        <f t="shared" si="102"/>
        <v>164.124</v>
      </c>
      <c r="BM27" s="25">
        <f t="shared" si="102"/>
        <v>174.78</v>
      </c>
      <c r="BN27" s="25">
        <f t="shared" si="102"/>
        <v>207.32399999999996</v>
      </c>
      <c r="BO27" s="25">
        <f t="shared" si="102"/>
        <v>154.404</v>
      </c>
      <c r="BP27" s="25">
        <f t="shared" si="102"/>
        <v>261.972</v>
      </c>
      <c r="BQ27" s="25">
        <f t="shared" si="102"/>
        <v>151.01999999999998</v>
      </c>
      <c r="BR27" s="25">
        <f t="shared" si="102"/>
        <v>162.432</v>
      </c>
      <c r="BS27" s="25">
        <f t="shared" si="102"/>
        <v>189.396</v>
      </c>
      <c r="BT27" s="25">
        <f t="shared" si="102"/>
        <v>350.784</v>
      </c>
      <c r="BU27" s="25">
        <f t="shared" si="102"/>
        <v>204.588</v>
      </c>
      <c r="BV27" s="25">
        <f t="shared" si="102"/>
        <v>239.00399999999996</v>
      </c>
      <c r="BW27" s="25">
        <f t="shared" si="102"/>
        <v>215.38799999999998</v>
      </c>
      <c r="BX27" s="25">
        <f t="shared" si="102"/>
        <v>191.30399999999997</v>
      </c>
      <c r="BY27" s="25">
        <f t="shared" si="102"/>
        <v>289.43999999999994</v>
      </c>
      <c r="BZ27" s="25">
        <f t="shared" si="102"/>
        <v>151.812</v>
      </c>
      <c r="CA27" s="12" t="s">
        <v>15</v>
      </c>
      <c r="CB27" s="24">
        <v>0</v>
      </c>
      <c r="CC27" s="24">
        <v>0.03</v>
      </c>
      <c r="CD27" s="25">
        <f aca="true" t="shared" si="103" ref="CD27:CM27">$CC$27*CD38*$B$44</f>
        <v>168.012</v>
      </c>
      <c r="CE27" s="25">
        <f t="shared" si="103"/>
        <v>185.94</v>
      </c>
      <c r="CF27" s="25">
        <f t="shared" si="103"/>
        <v>186.08399999999997</v>
      </c>
      <c r="CG27" s="25">
        <f t="shared" si="103"/>
        <v>184.896</v>
      </c>
      <c r="CH27" s="25">
        <f t="shared" si="103"/>
        <v>170.1</v>
      </c>
      <c r="CI27" s="25">
        <f t="shared" si="103"/>
        <v>171.68399999999997</v>
      </c>
      <c r="CJ27" s="25">
        <f t="shared" si="103"/>
        <v>173.736</v>
      </c>
      <c r="CK27" s="25">
        <f t="shared" si="103"/>
        <v>172.584</v>
      </c>
      <c r="CL27" s="25">
        <f t="shared" si="103"/>
        <v>166.536</v>
      </c>
      <c r="CM27" s="25">
        <f t="shared" si="103"/>
        <v>166.57199999999997</v>
      </c>
      <c r="CN27" s="12" t="s">
        <v>15</v>
      </c>
      <c r="CO27" s="20" t="s">
        <v>198</v>
      </c>
      <c r="CP27" s="24">
        <v>0.18</v>
      </c>
      <c r="CQ27" s="25">
        <f>$CP$27*CQ38*$B$44</f>
        <v>8067.816</v>
      </c>
      <c r="CR27" s="25">
        <f>$CP$27*CR38*$B$44</f>
        <v>8170.848</v>
      </c>
      <c r="CS27" s="25">
        <f>$CP$27*CS38*$B$44</f>
        <v>6103.512</v>
      </c>
      <c r="CT27" s="25">
        <f>$CP$27*CT38*$B$44</f>
        <v>7821.143999999999</v>
      </c>
      <c r="CU27" s="25">
        <f>$CP$27*CU38*$B$44</f>
        <v>2379.0240000000003</v>
      </c>
      <c r="CV27" s="12" t="s">
        <v>15</v>
      </c>
      <c r="CW27" s="24">
        <v>0</v>
      </c>
      <c r="CX27" s="24">
        <v>0.03</v>
      </c>
      <c r="CY27" s="25">
        <f aca="true" t="shared" si="104" ref="CY27:DT27">$CX$27*CY38*$B$44</f>
        <v>200.628</v>
      </c>
      <c r="CZ27" s="25">
        <f t="shared" si="104"/>
        <v>170.42399999999998</v>
      </c>
      <c r="DA27" s="25">
        <f t="shared" si="104"/>
        <v>175.5</v>
      </c>
      <c r="DB27" s="25">
        <f t="shared" si="104"/>
        <v>172.76399999999998</v>
      </c>
      <c r="DC27" s="25">
        <f t="shared" si="104"/>
        <v>195.732</v>
      </c>
      <c r="DD27" s="25">
        <f t="shared" si="104"/>
        <v>186.08399999999997</v>
      </c>
      <c r="DE27" s="25">
        <f t="shared" si="104"/>
        <v>211.284</v>
      </c>
      <c r="DF27" s="25">
        <f t="shared" si="104"/>
        <v>157.428</v>
      </c>
      <c r="DG27" s="25">
        <f t="shared" si="104"/>
        <v>204.804</v>
      </c>
      <c r="DH27" s="25">
        <f t="shared" si="104"/>
        <v>155.232</v>
      </c>
      <c r="DI27" s="25">
        <f t="shared" si="104"/>
        <v>168.768</v>
      </c>
      <c r="DJ27" s="25">
        <f t="shared" si="104"/>
        <v>181.87199999999999</v>
      </c>
      <c r="DK27" s="25">
        <f t="shared" si="104"/>
        <v>183.312</v>
      </c>
      <c r="DL27" s="25">
        <f t="shared" si="104"/>
        <v>219.34799999999996</v>
      </c>
      <c r="DM27" s="25">
        <f t="shared" si="104"/>
        <v>199.04399999999998</v>
      </c>
      <c r="DN27" s="25">
        <f t="shared" si="104"/>
        <v>181.404</v>
      </c>
      <c r="DO27" s="25">
        <f t="shared" si="104"/>
        <v>189.216</v>
      </c>
      <c r="DP27" s="25">
        <f t="shared" si="104"/>
        <v>182.34</v>
      </c>
      <c r="DQ27" s="25">
        <f t="shared" si="104"/>
        <v>179.244</v>
      </c>
      <c r="DR27" s="25">
        <f t="shared" si="104"/>
        <v>185.76</v>
      </c>
      <c r="DS27" s="25">
        <f t="shared" si="104"/>
        <v>186.624</v>
      </c>
      <c r="DT27" s="25">
        <f t="shared" si="104"/>
        <v>197.60399999999998</v>
      </c>
      <c r="DU27" s="12" t="s">
        <v>15</v>
      </c>
      <c r="DV27" s="24">
        <v>0</v>
      </c>
      <c r="DW27" s="24">
        <v>0.03</v>
      </c>
      <c r="DX27" s="25">
        <f>$DW$27*DX38*B44</f>
        <v>124.704</v>
      </c>
      <c r="DY27" s="12" t="s">
        <v>15</v>
      </c>
      <c r="DZ27" s="24">
        <v>0.03</v>
      </c>
      <c r="EA27" s="25">
        <f>$DZ$27*EA38*$B$44</f>
        <v>181.476</v>
      </c>
      <c r="EB27" s="29" t="s">
        <v>15</v>
      </c>
      <c r="EC27" s="24">
        <v>0</v>
      </c>
      <c r="ED27" s="24">
        <v>0.03</v>
      </c>
      <c r="EE27" s="25">
        <f>$ED$27*EE38*$B$44</f>
        <v>176.36399999999998</v>
      </c>
      <c r="EF27" s="12" t="s">
        <v>15</v>
      </c>
      <c r="EG27" s="24">
        <v>0</v>
      </c>
      <c r="EH27" s="24">
        <v>0.03</v>
      </c>
      <c r="EI27" s="25">
        <f>$EH$27*EI38*$B$44</f>
        <v>166.67999999999998</v>
      </c>
      <c r="EJ27" s="29" t="s">
        <v>16</v>
      </c>
      <c r="EK27" s="24">
        <v>2.1081606217616575</v>
      </c>
      <c r="EL27" s="24">
        <v>0.09</v>
      </c>
      <c r="EM27" s="25">
        <f>$EL$27*EM38*$B$44</f>
        <v>449.06399999999996</v>
      </c>
      <c r="EN27" s="12" t="s">
        <v>15</v>
      </c>
      <c r="EO27" s="24">
        <v>0</v>
      </c>
      <c r="EP27" s="24">
        <v>0.03</v>
      </c>
      <c r="EQ27" s="25">
        <f aca="true" t="shared" si="105" ref="EQ27:FA27">$EP$27*EQ38*$B$44</f>
        <v>203.39999999999998</v>
      </c>
      <c r="ER27" s="25">
        <f t="shared" si="105"/>
        <v>203.796</v>
      </c>
      <c r="ES27" s="25">
        <f t="shared" si="105"/>
        <v>137.34</v>
      </c>
      <c r="ET27" s="25">
        <f t="shared" si="105"/>
        <v>160.38</v>
      </c>
      <c r="EU27" s="25">
        <f t="shared" si="105"/>
        <v>199.61999999999998</v>
      </c>
      <c r="EV27" s="25">
        <f t="shared" si="105"/>
        <v>357.876</v>
      </c>
      <c r="EW27" s="25">
        <f t="shared" si="105"/>
        <v>161.28</v>
      </c>
      <c r="EX27" s="25">
        <f t="shared" si="105"/>
        <v>188.56799999999998</v>
      </c>
      <c r="EY27" s="25">
        <f t="shared" si="105"/>
        <v>203.43599999999998</v>
      </c>
      <c r="EZ27" s="25">
        <f t="shared" si="105"/>
        <v>228.56399999999996</v>
      </c>
      <c r="FA27" s="25">
        <f t="shared" si="105"/>
        <v>155.052</v>
      </c>
      <c r="FB27" s="12" t="s">
        <v>15</v>
      </c>
      <c r="FC27" s="24">
        <v>0</v>
      </c>
      <c r="FD27" s="24">
        <v>0</v>
      </c>
      <c r="FE27" s="25">
        <f aca="true" t="shared" si="106" ref="FE27:FM27">$FD$27*FE38*$B$44</f>
        <v>0</v>
      </c>
      <c r="FF27" s="25">
        <f t="shared" si="106"/>
        <v>0</v>
      </c>
      <c r="FG27" s="25">
        <f t="shared" si="106"/>
        <v>0</v>
      </c>
      <c r="FH27" s="25">
        <f t="shared" si="106"/>
        <v>0</v>
      </c>
      <c r="FI27" s="25">
        <f t="shared" si="106"/>
        <v>0</v>
      </c>
      <c r="FJ27" s="25">
        <f t="shared" si="106"/>
        <v>0</v>
      </c>
      <c r="FK27" s="25">
        <f t="shared" si="106"/>
        <v>0</v>
      </c>
      <c r="FL27" s="25">
        <f t="shared" si="106"/>
        <v>0</v>
      </c>
      <c r="FM27" s="25">
        <f t="shared" si="106"/>
        <v>0</v>
      </c>
    </row>
    <row r="28" spans="1:169" ht="117.75" customHeight="1">
      <c r="A28" s="49" t="s">
        <v>189</v>
      </c>
      <c r="B28" s="49"/>
      <c r="C28" s="49"/>
      <c r="D28" s="49"/>
      <c r="E28" s="49"/>
      <c r="F28" s="49"/>
      <c r="G28" s="8" t="s">
        <v>14</v>
      </c>
      <c r="H28" s="11">
        <v>0</v>
      </c>
      <c r="I28" s="24">
        <v>5.42</v>
      </c>
      <c r="J28" s="25">
        <f aca="true" t="shared" si="107" ref="J28:AJ28">$I$28*J38*$B$44</f>
        <v>31388.304</v>
      </c>
      <c r="K28" s="25">
        <f t="shared" si="107"/>
        <v>38445.144</v>
      </c>
      <c r="L28" s="25">
        <f t="shared" si="107"/>
        <v>47056.44</v>
      </c>
      <c r="M28" s="25">
        <f t="shared" si="107"/>
        <v>30002.952</v>
      </c>
      <c r="N28" s="25">
        <f t="shared" si="107"/>
        <v>27772.08</v>
      </c>
      <c r="O28" s="25">
        <f t="shared" si="107"/>
        <v>88682.04000000001</v>
      </c>
      <c r="P28" s="25">
        <f t="shared" si="107"/>
        <v>37905.312</v>
      </c>
      <c r="Q28" s="25">
        <f t="shared" si="107"/>
        <v>37755.72</v>
      </c>
      <c r="R28" s="25">
        <f t="shared" si="107"/>
        <v>35915.088</v>
      </c>
      <c r="S28" s="25">
        <f t="shared" si="107"/>
        <v>36708.576</v>
      </c>
      <c r="T28" s="25">
        <f t="shared" si="107"/>
        <v>39238.632</v>
      </c>
      <c r="U28" s="25">
        <f t="shared" si="107"/>
        <v>22503.84</v>
      </c>
      <c r="V28" s="25">
        <f t="shared" si="107"/>
        <v>52617.36</v>
      </c>
      <c r="W28" s="25">
        <f t="shared" si="107"/>
        <v>27342.816</v>
      </c>
      <c r="X28" s="25">
        <f t="shared" si="107"/>
        <v>57631.944</v>
      </c>
      <c r="Y28" s="25">
        <f t="shared" si="107"/>
        <v>40578.456</v>
      </c>
      <c r="Z28" s="25">
        <f t="shared" si="107"/>
        <v>40591.46400000001</v>
      </c>
      <c r="AA28" s="25">
        <f t="shared" si="107"/>
        <v>37716.695999999996</v>
      </c>
      <c r="AB28" s="25">
        <f t="shared" si="107"/>
        <v>30237.095999999998</v>
      </c>
      <c r="AC28" s="25">
        <f t="shared" si="107"/>
        <v>41170.32</v>
      </c>
      <c r="AD28" s="25">
        <f t="shared" si="107"/>
        <v>34015.92</v>
      </c>
      <c r="AE28" s="25">
        <f t="shared" si="107"/>
        <v>47368.632</v>
      </c>
      <c r="AF28" s="25">
        <f t="shared" si="107"/>
        <v>32038.704000000005</v>
      </c>
      <c r="AG28" s="25">
        <f t="shared" si="107"/>
        <v>36617.520000000004</v>
      </c>
      <c r="AH28" s="25">
        <f t="shared" si="107"/>
        <v>27889.152000000002</v>
      </c>
      <c r="AI28" s="25">
        <f t="shared" si="107"/>
        <v>29749.295999999995</v>
      </c>
      <c r="AJ28" s="25">
        <f t="shared" si="107"/>
        <v>32838.695999999996</v>
      </c>
      <c r="AK28" s="8" t="s">
        <v>14</v>
      </c>
      <c r="AL28" s="20">
        <v>0</v>
      </c>
      <c r="AM28" s="24">
        <v>5.69</v>
      </c>
      <c r="AN28" s="25">
        <f>$AM$28*AN38*$B$44</f>
        <v>35239.308000000005</v>
      </c>
      <c r="AO28" s="25">
        <f>$AM$28*AO38*$B$44</f>
        <v>31395.144</v>
      </c>
      <c r="AP28" s="26" t="s">
        <v>177</v>
      </c>
      <c r="AQ28" s="24">
        <v>0</v>
      </c>
      <c r="AR28" s="24">
        <v>0.67</v>
      </c>
      <c r="AS28" s="25">
        <f aca="true" t="shared" si="108" ref="AS28:AX28">$AR$28*AS38*$B$44</f>
        <v>3665.4360000000006</v>
      </c>
      <c r="AT28" s="25">
        <f t="shared" si="108"/>
        <v>3653.3759999999997</v>
      </c>
      <c r="AU28" s="25">
        <f t="shared" si="108"/>
        <v>3745.032</v>
      </c>
      <c r="AV28" s="25">
        <f t="shared" si="108"/>
        <v>3802.116</v>
      </c>
      <c r="AW28" s="25">
        <f t="shared" si="108"/>
        <v>3679.1040000000003</v>
      </c>
      <c r="AX28" s="25">
        <f t="shared" si="108"/>
        <v>3720.9120000000003</v>
      </c>
      <c r="AY28" s="8" t="s">
        <v>14</v>
      </c>
      <c r="AZ28" s="24">
        <v>0</v>
      </c>
      <c r="BA28" s="24">
        <v>5.42</v>
      </c>
      <c r="BB28" s="25">
        <f>$BA$28*BB38*$B$44</f>
        <v>29651.736</v>
      </c>
      <c r="BC28" s="25">
        <f>$BA$28*BC38*$B$44</f>
        <v>30054.983999999997</v>
      </c>
      <c r="BD28" s="25">
        <f>$BA$28*BD38*$B$44</f>
        <v>30302.136</v>
      </c>
      <c r="BE28" s="25">
        <f>$BA$28*BE38*$B$44</f>
        <v>33638.688</v>
      </c>
      <c r="BF28" s="25">
        <f aca="true" t="shared" si="109" ref="BF28:BZ28">$BA$28*BF38*$B$44</f>
        <v>34165.511999999995</v>
      </c>
      <c r="BG28" s="25">
        <f t="shared" si="109"/>
        <v>36663.048</v>
      </c>
      <c r="BH28" s="25">
        <f t="shared" si="109"/>
        <v>31329.767999999996</v>
      </c>
      <c r="BI28" s="25">
        <f t="shared" si="109"/>
        <v>57020.568</v>
      </c>
      <c r="BJ28" s="25">
        <f t="shared" si="109"/>
        <v>30894</v>
      </c>
      <c r="BK28" s="25">
        <f t="shared" si="109"/>
        <v>46789.776</v>
      </c>
      <c r="BL28" s="25">
        <f t="shared" si="109"/>
        <v>29651.736</v>
      </c>
      <c r="BM28" s="25">
        <f t="shared" si="109"/>
        <v>31576.92</v>
      </c>
      <c r="BN28" s="25">
        <f t="shared" si="109"/>
        <v>37456.53599999999</v>
      </c>
      <c r="BO28" s="25">
        <f t="shared" si="109"/>
        <v>27895.656</v>
      </c>
      <c r="BP28" s="25">
        <f t="shared" si="109"/>
        <v>47329.608</v>
      </c>
      <c r="BQ28" s="25">
        <f t="shared" si="109"/>
        <v>27284.28</v>
      </c>
      <c r="BR28" s="25">
        <f t="shared" si="109"/>
        <v>29346.048</v>
      </c>
      <c r="BS28" s="25">
        <f t="shared" si="109"/>
        <v>34217.544</v>
      </c>
      <c r="BT28" s="25">
        <f t="shared" si="109"/>
        <v>63374.975999999995</v>
      </c>
      <c r="BU28" s="25">
        <f t="shared" si="109"/>
        <v>36962.231999999996</v>
      </c>
      <c r="BV28" s="25">
        <f t="shared" si="109"/>
        <v>43180.056</v>
      </c>
      <c r="BW28" s="25">
        <f t="shared" si="109"/>
        <v>38913.43199999999</v>
      </c>
      <c r="BX28" s="25">
        <f t="shared" si="109"/>
        <v>34562.255999999994</v>
      </c>
      <c r="BY28" s="25">
        <f t="shared" si="109"/>
        <v>52292.16</v>
      </c>
      <c r="BZ28" s="25">
        <f t="shared" si="109"/>
        <v>27427.368000000002</v>
      </c>
      <c r="CA28" s="8" t="s">
        <v>14</v>
      </c>
      <c r="CB28" s="24">
        <v>0</v>
      </c>
      <c r="CC28" s="24">
        <v>5.42</v>
      </c>
      <c r="CD28" s="25">
        <f aca="true" t="shared" si="110" ref="CD28:CM28">$CC$28*CD38*$B$44</f>
        <v>30354.168</v>
      </c>
      <c r="CE28" s="25">
        <f t="shared" si="110"/>
        <v>33593.159999999996</v>
      </c>
      <c r="CF28" s="25">
        <f t="shared" si="110"/>
        <v>33619.176</v>
      </c>
      <c r="CG28" s="25">
        <f t="shared" si="110"/>
        <v>33404.544</v>
      </c>
      <c r="CH28" s="25">
        <f t="shared" si="110"/>
        <v>30731.399999999998</v>
      </c>
      <c r="CI28" s="25">
        <f t="shared" si="110"/>
        <v>31017.575999999997</v>
      </c>
      <c r="CJ28" s="25">
        <f t="shared" si="110"/>
        <v>31388.304</v>
      </c>
      <c r="CK28" s="25">
        <f t="shared" si="110"/>
        <v>31180.176</v>
      </c>
      <c r="CL28" s="25">
        <f t="shared" si="110"/>
        <v>30087.504</v>
      </c>
      <c r="CM28" s="25">
        <f t="shared" si="110"/>
        <v>30094.007999999998</v>
      </c>
      <c r="CN28" s="8" t="s">
        <v>14</v>
      </c>
      <c r="CO28" s="20" t="s">
        <v>198</v>
      </c>
      <c r="CP28" s="24">
        <v>3.14</v>
      </c>
      <c r="CQ28" s="25">
        <f>$CP$28*CQ38*$B$44</f>
        <v>140738.568</v>
      </c>
      <c r="CR28" s="25">
        <f>$CP$28*CR38*$B$44</f>
        <v>142535.904</v>
      </c>
      <c r="CS28" s="25">
        <f>$CP$28*CS38*$B$44</f>
        <v>106472.376</v>
      </c>
      <c r="CT28" s="25">
        <f>$CP$28*CT38*$B$44</f>
        <v>136435.512</v>
      </c>
      <c r="CU28" s="25">
        <f>$CP$28*CU38*$B$44</f>
        <v>41500.75200000001</v>
      </c>
      <c r="CV28" s="8" t="s">
        <v>14</v>
      </c>
      <c r="CW28" s="24">
        <v>0</v>
      </c>
      <c r="CX28" s="24">
        <v>5.42</v>
      </c>
      <c r="CY28" s="25">
        <f aca="true" t="shared" si="111" ref="CY28:DT28">$CX$28*CY38*$B$44</f>
        <v>36246.792</v>
      </c>
      <c r="CZ28" s="25">
        <f t="shared" si="111"/>
        <v>30789.936</v>
      </c>
      <c r="DA28" s="25">
        <f t="shared" si="111"/>
        <v>31707</v>
      </c>
      <c r="DB28" s="25">
        <f t="shared" si="111"/>
        <v>31212.696</v>
      </c>
      <c r="DC28" s="25">
        <f t="shared" si="111"/>
        <v>35362.24800000001</v>
      </c>
      <c r="DD28" s="25">
        <f t="shared" si="111"/>
        <v>33619.176</v>
      </c>
      <c r="DE28" s="25">
        <f t="shared" si="111"/>
        <v>38171.976</v>
      </c>
      <c r="DF28" s="25">
        <f t="shared" si="111"/>
        <v>28441.992000000002</v>
      </c>
      <c r="DG28" s="25">
        <f t="shared" si="111"/>
        <v>37001.255999999994</v>
      </c>
      <c r="DH28" s="25">
        <f t="shared" si="111"/>
        <v>28045.248</v>
      </c>
      <c r="DI28" s="25">
        <f t="shared" si="111"/>
        <v>30490.752</v>
      </c>
      <c r="DJ28" s="25">
        <f t="shared" si="111"/>
        <v>32858.208</v>
      </c>
      <c r="DK28" s="25">
        <f t="shared" si="111"/>
        <v>33118.368</v>
      </c>
      <c r="DL28" s="25">
        <f t="shared" si="111"/>
        <v>39628.871999999996</v>
      </c>
      <c r="DM28" s="25">
        <f t="shared" si="111"/>
        <v>35960.615999999995</v>
      </c>
      <c r="DN28" s="25">
        <f t="shared" si="111"/>
        <v>32773.656</v>
      </c>
      <c r="DO28" s="25">
        <f t="shared" si="111"/>
        <v>34185.024</v>
      </c>
      <c r="DP28" s="25">
        <f t="shared" si="111"/>
        <v>32942.76</v>
      </c>
      <c r="DQ28" s="25">
        <f t="shared" si="111"/>
        <v>32383.415999999997</v>
      </c>
      <c r="DR28" s="25">
        <f t="shared" si="111"/>
        <v>33560.64</v>
      </c>
      <c r="DS28" s="25">
        <f t="shared" si="111"/>
        <v>33716.736000000004</v>
      </c>
      <c r="DT28" s="25">
        <f t="shared" si="111"/>
        <v>35700.456</v>
      </c>
      <c r="DU28" s="8" t="s">
        <v>14</v>
      </c>
      <c r="DV28" s="24">
        <v>0</v>
      </c>
      <c r="DW28" s="24">
        <v>5.42</v>
      </c>
      <c r="DX28" s="25">
        <f>$DW$28*DX38*$B$44</f>
        <v>22529.856</v>
      </c>
      <c r="DY28" s="8" t="s">
        <v>14</v>
      </c>
      <c r="DZ28" s="24">
        <v>5.69</v>
      </c>
      <c r="EA28" s="25">
        <f>$DZ$28*EA38*$B$44</f>
        <v>34419.948000000004</v>
      </c>
      <c r="EB28" s="26" t="s">
        <v>14</v>
      </c>
      <c r="EC28" s="24">
        <v>0</v>
      </c>
      <c r="ED28" s="24">
        <v>5.69</v>
      </c>
      <c r="EE28" s="25">
        <f>$ED$28*EE38*$B$44</f>
        <v>33450.372</v>
      </c>
      <c r="EF28" s="8" t="s">
        <v>14</v>
      </c>
      <c r="EG28" s="24">
        <v>0</v>
      </c>
      <c r="EH28" s="24">
        <v>5.69</v>
      </c>
      <c r="EI28" s="25">
        <f>$EH$28*EI38*$B$44</f>
        <v>31613.640000000003</v>
      </c>
      <c r="EJ28" s="26" t="s">
        <v>177</v>
      </c>
      <c r="EK28" s="24">
        <v>16.86528497409326</v>
      </c>
      <c r="EL28" s="24">
        <v>0.67</v>
      </c>
      <c r="EM28" s="25">
        <f>$EL$28*EM38*$B$44</f>
        <v>3343.032</v>
      </c>
      <c r="EN28" s="8" t="s">
        <v>14</v>
      </c>
      <c r="EO28" s="24">
        <v>0</v>
      </c>
      <c r="EP28" s="24">
        <v>5.42</v>
      </c>
      <c r="EQ28" s="25">
        <f aca="true" t="shared" si="112" ref="EQ28:FA28">$EP$28*EQ38*$B$44</f>
        <v>36747.600000000006</v>
      </c>
      <c r="ER28" s="25">
        <f t="shared" si="112"/>
        <v>36819.144</v>
      </c>
      <c r="ES28" s="25">
        <f t="shared" si="112"/>
        <v>24812.760000000002</v>
      </c>
      <c r="ET28" s="25">
        <f t="shared" si="112"/>
        <v>28975.32</v>
      </c>
      <c r="EU28" s="25">
        <f t="shared" si="112"/>
        <v>36064.68</v>
      </c>
      <c r="EV28" s="25">
        <f t="shared" si="112"/>
        <v>64656.263999999996</v>
      </c>
      <c r="EW28" s="25">
        <f t="shared" si="112"/>
        <v>29137.92</v>
      </c>
      <c r="EX28" s="25">
        <f t="shared" si="112"/>
        <v>34067.952</v>
      </c>
      <c r="EY28" s="25">
        <f t="shared" si="112"/>
        <v>36754.104</v>
      </c>
      <c r="EZ28" s="25">
        <f t="shared" si="112"/>
        <v>41293.896</v>
      </c>
      <c r="FA28" s="25">
        <f t="shared" si="112"/>
        <v>28012.727999999996</v>
      </c>
      <c r="FB28" s="8" t="s">
        <v>14</v>
      </c>
      <c r="FC28" s="24">
        <v>0</v>
      </c>
      <c r="FD28" s="24">
        <v>2.71</v>
      </c>
      <c r="FE28" s="25">
        <f aca="true" t="shared" si="113" ref="FE28:FM28">$FD$28*FE38*$B$44</f>
        <v>17359.176</v>
      </c>
      <c r="FF28" s="25">
        <f t="shared" si="113"/>
        <v>18370.548</v>
      </c>
      <c r="FG28" s="25">
        <f t="shared" si="113"/>
        <v>15030.743999999999</v>
      </c>
      <c r="FH28" s="25">
        <f t="shared" si="113"/>
        <v>19362.408</v>
      </c>
      <c r="FI28" s="25">
        <f t="shared" si="113"/>
        <v>15407.976</v>
      </c>
      <c r="FJ28" s="25">
        <f t="shared" si="113"/>
        <v>14773.836</v>
      </c>
      <c r="FK28" s="25">
        <f t="shared" si="113"/>
        <v>16494.144</v>
      </c>
      <c r="FL28" s="25">
        <f t="shared" si="113"/>
        <v>17125.032</v>
      </c>
      <c r="FM28" s="25">
        <f t="shared" si="113"/>
        <v>15216.108</v>
      </c>
    </row>
    <row r="29" spans="1:169" ht="12.75">
      <c r="A29" s="59" t="s">
        <v>17</v>
      </c>
      <c r="B29" s="59"/>
      <c r="C29" s="59"/>
      <c r="D29" s="59"/>
      <c r="E29" s="59"/>
      <c r="F29" s="59"/>
      <c r="G29" s="10"/>
      <c r="H29" s="11">
        <v>0</v>
      </c>
      <c r="I29" s="30">
        <f>SUM(I30:I35)</f>
        <v>2.9299999999999997</v>
      </c>
      <c r="J29" s="21">
        <f>SUM(J30:J35)</f>
        <v>16968.216</v>
      </c>
      <c r="K29" s="21">
        <f>SUM(K30:K35)</f>
        <v>20783.076</v>
      </c>
      <c r="L29" s="21">
        <f>SUM(L30:L35)</f>
        <v>25438.260000000002</v>
      </c>
      <c r="M29" s="21">
        <f>SUM(M30:M35)</f>
        <v>16219.308</v>
      </c>
      <c r="N29" s="21">
        <f aca="true" t="shared" si="114" ref="N29:Z29">SUM(N30:N35)</f>
        <v>15013.32</v>
      </c>
      <c r="O29" s="21">
        <f t="shared" si="114"/>
        <v>47940.66</v>
      </c>
      <c r="P29" s="21">
        <f t="shared" si="114"/>
        <v>20491.248</v>
      </c>
      <c r="Q29" s="21">
        <f t="shared" si="114"/>
        <v>20410.38</v>
      </c>
      <c r="R29" s="21">
        <f t="shared" si="114"/>
        <v>19415.352</v>
      </c>
      <c r="S29" s="21">
        <f t="shared" si="114"/>
        <v>19844.304</v>
      </c>
      <c r="T29" s="21">
        <f t="shared" si="114"/>
        <v>21212.028</v>
      </c>
      <c r="U29" s="21">
        <f t="shared" si="114"/>
        <v>12165.36</v>
      </c>
      <c r="V29" s="21">
        <f t="shared" si="114"/>
        <v>28444.44</v>
      </c>
      <c r="W29" s="21">
        <f t="shared" si="114"/>
        <v>14781.264000000001</v>
      </c>
      <c r="X29" s="21">
        <f t="shared" si="114"/>
        <v>31155.276</v>
      </c>
      <c r="Y29" s="21">
        <f t="shared" si="114"/>
        <v>21936.323999999997</v>
      </c>
      <c r="Z29" s="21">
        <f t="shared" si="114"/>
        <v>21943.356</v>
      </c>
      <c r="AA29" s="21">
        <f>SUM(AA30:AA35)</f>
        <v>20389.284</v>
      </c>
      <c r="AB29" s="21">
        <f aca="true" t="shared" si="115" ref="AB29:AI29">SUM(AB30:AB35)</f>
        <v>16345.883999999998</v>
      </c>
      <c r="AC29" s="21">
        <f t="shared" si="115"/>
        <v>22256.28</v>
      </c>
      <c r="AD29" s="21">
        <f t="shared" si="115"/>
        <v>18388.68</v>
      </c>
      <c r="AE29" s="21">
        <f t="shared" si="115"/>
        <v>25607.028000000002</v>
      </c>
      <c r="AF29" s="21">
        <f t="shared" si="115"/>
        <v>17319.816</v>
      </c>
      <c r="AG29" s="21">
        <f t="shared" si="115"/>
        <v>19795.08</v>
      </c>
      <c r="AH29" s="21">
        <f t="shared" si="115"/>
        <v>15076.608000000002</v>
      </c>
      <c r="AI29" s="21">
        <f t="shared" si="115"/>
        <v>16082.184000000001</v>
      </c>
      <c r="AJ29" s="21">
        <f>SUM(AJ30:AJ35)</f>
        <v>17752.284</v>
      </c>
      <c r="AK29" s="10"/>
      <c r="AL29" s="20">
        <v>0</v>
      </c>
      <c r="AM29" s="30">
        <f>SUM(AM30:AM35)</f>
        <v>2.9299999999999997</v>
      </c>
      <c r="AN29" s="30">
        <f>SUM(AN30:AN35)</f>
        <v>18146.076</v>
      </c>
      <c r="AO29" s="30">
        <f>SUM(AO30:AO35)</f>
        <v>16166.568</v>
      </c>
      <c r="AP29" s="28"/>
      <c r="AQ29" s="24">
        <v>0</v>
      </c>
      <c r="AR29" s="30">
        <f aca="true" t="shared" si="116" ref="AR29:AX29">SUM(AR30:AR35)</f>
        <v>3.4299999999999997</v>
      </c>
      <c r="AS29" s="21">
        <f t="shared" si="116"/>
        <v>18764.843999999997</v>
      </c>
      <c r="AT29" s="21">
        <f t="shared" si="116"/>
        <v>18703.104</v>
      </c>
      <c r="AU29" s="21">
        <f t="shared" si="116"/>
        <v>19172.328000000005</v>
      </c>
      <c r="AV29" s="21">
        <f t="shared" si="116"/>
        <v>19464.564</v>
      </c>
      <c r="AW29" s="21">
        <f t="shared" si="116"/>
        <v>18834.816000000003</v>
      </c>
      <c r="AX29" s="21">
        <f t="shared" si="116"/>
        <v>19048.847999999998</v>
      </c>
      <c r="AY29" s="10"/>
      <c r="AZ29" s="24">
        <v>0</v>
      </c>
      <c r="BA29" s="30">
        <f aca="true" t="shared" si="117" ref="BA29:BZ29">SUM(BA30:BA35)</f>
        <v>2.9299999999999997</v>
      </c>
      <c r="BB29" s="30">
        <f>SUM(BB30:BB35)</f>
        <v>16029.443999999998</v>
      </c>
      <c r="BC29" s="30">
        <f>SUM(BC30:BC35)</f>
        <v>16247.436000000002</v>
      </c>
      <c r="BD29" s="30">
        <f>SUM(BD30:BD35)</f>
        <v>16381.044</v>
      </c>
      <c r="BE29" s="30">
        <f>SUM(BE30:BE35)</f>
        <v>18184.752</v>
      </c>
      <c r="BF29" s="21">
        <f t="shared" si="117"/>
        <v>18469.547999999995</v>
      </c>
      <c r="BG29" s="21">
        <f t="shared" si="117"/>
        <v>19819.692</v>
      </c>
      <c r="BH29" s="21">
        <f t="shared" si="117"/>
        <v>16936.571999999996</v>
      </c>
      <c r="BI29" s="21">
        <f>SUM(BI30:BI35)</f>
        <v>30824.772000000004</v>
      </c>
      <c r="BJ29" s="21">
        <f t="shared" si="117"/>
        <v>16701</v>
      </c>
      <c r="BK29" s="21">
        <f t="shared" si="117"/>
        <v>25294.104</v>
      </c>
      <c r="BL29" s="21">
        <f t="shared" si="117"/>
        <v>16029.443999999998</v>
      </c>
      <c r="BM29" s="21">
        <f t="shared" si="117"/>
        <v>17070.18</v>
      </c>
      <c r="BN29" s="21">
        <f t="shared" si="117"/>
        <v>20248.644000000004</v>
      </c>
      <c r="BO29" s="21">
        <f t="shared" si="117"/>
        <v>15080.123999999998</v>
      </c>
      <c r="BP29" s="21">
        <f t="shared" si="117"/>
        <v>25585.932000000004</v>
      </c>
      <c r="BQ29" s="21">
        <f t="shared" si="117"/>
        <v>14749.62</v>
      </c>
      <c r="BR29" s="21">
        <f t="shared" si="117"/>
        <v>15864.192</v>
      </c>
      <c r="BS29" s="21">
        <f t="shared" si="117"/>
        <v>18497.676</v>
      </c>
      <c r="BT29" s="21">
        <f t="shared" si="117"/>
        <v>34259.903999999995</v>
      </c>
      <c r="BU29" s="21">
        <f t="shared" si="117"/>
        <v>19981.428</v>
      </c>
      <c r="BV29" s="21">
        <f t="shared" si="117"/>
        <v>23342.724</v>
      </c>
      <c r="BW29" s="21">
        <f t="shared" si="117"/>
        <v>21036.228</v>
      </c>
      <c r="BX29" s="21">
        <f t="shared" si="117"/>
        <v>18684.024</v>
      </c>
      <c r="BY29" s="21">
        <f t="shared" si="117"/>
        <v>28268.64</v>
      </c>
      <c r="BZ29" s="21">
        <f t="shared" si="117"/>
        <v>14826.971999999998</v>
      </c>
      <c r="CA29" s="10"/>
      <c r="CB29" s="24">
        <v>0</v>
      </c>
      <c r="CC29" s="30">
        <f>SUM(CC30:CC35)</f>
        <v>2.9299999999999997</v>
      </c>
      <c r="CD29" s="21">
        <f aca="true" t="shared" si="118" ref="CD29:CM29">SUM(CD30:CD35)</f>
        <v>16409.172</v>
      </c>
      <c r="CE29" s="21">
        <f t="shared" si="118"/>
        <v>18160.14</v>
      </c>
      <c r="CF29" s="21">
        <f t="shared" si="118"/>
        <v>18174.203999999998</v>
      </c>
      <c r="CG29" s="21">
        <f t="shared" si="118"/>
        <v>18058.176</v>
      </c>
      <c r="CH29" s="21">
        <f t="shared" si="118"/>
        <v>16613.1</v>
      </c>
      <c r="CI29" s="21">
        <f t="shared" si="118"/>
        <v>16767.804</v>
      </c>
      <c r="CJ29" s="21">
        <f t="shared" si="118"/>
        <v>16968.216</v>
      </c>
      <c r="CK29" s="21">
        <f t="shared" si="118"/>
        <v>16855.703999999998</v>
      </c>
      <c r="CL29" s="21">
        <f t="shared" si="118"/>
        <v>16265.016000000001</v>
      </c>
      <c r="CM29" s="21">
        <f t="shared" si="118"/>
        <v>16268.532000000003</v>
      </c>
      <c r="CN29" s="10"/>
      <c r="CO29" s="20" t="s">
        <v>198</v>
      </c>
      <c r="CP29" s="30">
        <f aca="true" t="shared" si="119" ref="CP29:CU29">SUM(CP30:CP35)</f>
        <v>5.92</v>
      </c>
      <c r="CQ29" s="21">
        <f t="shared" si="119"/>
        <v>265341.50399999996</v>
      </c>
      <c r="CR29" s="21">
        <f t="shared" si="119"/>
        <v>268730.112</v>
      </c>
      <c r="CS29" s="21">
        <f t="shared" si="119"/>
        <v>200737.728</v>
      </c>
      <c r="CT29" s="21">
        <f t="shared" si="119"/>
        <v>257228.736</v>
      </c>
      <c r="CU29" s="21">
        <f t="shared" si="119"/>
        <v>78243.45600000002</v>
      </c>
      <c r="CV29" s="10"/>
      <c r="CW29" s="24">
        <v>0</v>
      </c>
      <c r="CX29" s="30">
        <f aca="true" t="shared" si="120" ref="CX29:DD29">SUM(CX30:CX35)</f>
        <v>2.7300000000000004</v>
      </c>
      <c r="CY29" s="21">
        <f t="shared" si="120"/>
        <v>18257.147999999997</v>
      </c>
      <c r="CZ29" s="21">
        <f t="shared" si="120"/>
        <v>15508.583999999999</v>
      </c>
      <c r="DA29" s="21">
        <f t="shared" si="120"/>
        <v>15970.5</v>
      </c>
      <c r="DB29" s="21">
        <f t="shared" si="120"/>
        <v>15721.524000000001</v>
      </c>
      <c r="DC29" s="21">
        <f t="shared" si="120"/>
        <v>17811.612</v>
      </c>
      <c r="DD29" s="21">
        <f t="shared" si="120"/>
        <v>16933.644</v>
      </c>
      <c r="DE29" s="21">
        <f aca="true" t="shared" si="121" ref="DE29:DT29">SUM(DE30:DE35)</f>
        <v>19226.843999999997</v>
      </c>
      <c r="DF29" s="21">
        <f t="shared" si="121"/>
        <v>14325.948</v>
      </c>
      <c r="DG29" s="21">
        <f t="shared" si="121"/>
        <v>18637.164</v>
      </c>
      <c r="DH29" s="21">
        <f t="shared" si="121"/>
        <v>14126.112</v>
      </c>
      <c r="DI29" s="21">
        <f t="shared" si="121"/>
        <v>15357.887999999999</v>
      </c>
      <c r="DJ29" s="21">
        <f t="shared" si="121"/>
        <v>16550.352</v>
      </c>
      <c r="DK29" s="21">
        <f t="shared" si="121"/>
        <v>16681.392</v>
      </c>
      <c r="DL29" s="21">
        <f t="shared" si="121"/>
        <v>19960.667999999998</v>
      </c>
      <c r="DM29" s="21">
        <f t="shared" si="121"/>
        <v>18113.004</v>
      </c>
      <c r="DN29" s="21">
        <f t="shared" si="121"/>
        <v>16507.764</v>
      </c>
      <c r="DO29" s="21">
        <f t="shared" si="121"/>
        <v>17218.656000000003</v>
      </c>
      <c r="DP29" s="21">
        <f t="shared" si="121"/>
        <v>16592.94</v>
      </c>
      <c r="DQ29" s="21">
        <f t="shared" si="121"/>
        <v>16311.203999999998</v>
      </c>
      <c r="DR29" s="21">
        <f t="shared" si="121"/>
        <v>16904.16</v>
      </c>
      <c r="DS29" s="21">
        <f t="shared" si="121"/>
        <v>16982.784</v>
      </c>
      <c r="DT29" s="21">
        <f t="shared" si="121"/>
        <v>17981.963999999996</v>
      </c>
      <c r="DU29" s="10"/>
      <c r="DV29" s="24">
        <v>0</v>
      </c>
      <c r="DW29" s="30">
        <f>SUM(DW30:DW35)</f>
        <v>2.9299999999999997</v>
      </c>
      <c r="DX29" s="21">
        <f>SUM(DX30:DX35)</f>
        <v>12179.423999999999</v>
      </c>
      <c r="DY29" s="10"/>
      <c r="DZ29" s="30">
        <f>SUM(DZ30:DZ35)</f>
        <v>2.9299999999999997</v>
      </c>
      <c r="EA29" s="30">
        <f>SUM(EA30:EA35)</f>
        <v>17724.156000000003</v>
      </c>
      <c r="EB29" s="28"/>
      <c r="EC29" s="24">
        <v>0</v>
      </c>
      <c r="ED29" s="30">
        <f>SUM(ED30:ED35)</f>
        <v>2.9299999999999997</v>
      </c>
      <c r="EE29" s="30">
        <f>SUM(EE30:EE35)</f>
        <v>17224.884</v>
      </c>
      <c r="EF29" s="10"/>
      <c r="EG29" s="24">
        <v>0</v>
      </c>
      <c r="EH29" s="30">
        <f>SUM(EH30:EH35)</f>
        <v>2.9299999999999997</v>
      </c>
      <c r="EI29" s="21">
        <f>SUM(EI30:EI35)</f>
        <v>16279.08</v>
      </c>
      <c r="EJ29" s="28"/>
      <c r="EK29" s="20">
        <f>SUM(EK30:EK32)</f>
        <v>13.63968517684163</v>
      </c>
      <c r="EL29" s="30">
        <f>SUM(EL30:EL35)</f>
        <v>3.13</v>
      </c>
      <c r="EM29" s="21">
        <f>SUM(EM30:EM35)</f>
        <v>15617.448</v>
      </c>
      <c r="EN29" s="10"/>
      <c r="EO29" s="24">
        <v>0</v>
      </c>
      <c r="EP29" s="30">
        <f aca="true" t="shared" si="122" ref="EP29:FA29">SUM(EP30:EP35)</f>
        <v>2.9299999999999997</v>
      </c>
      <c r="EQ29" s="21">
        <f t="shared" si="122"/>
        <v>19865.400000000005</v>
      </c>
      <c r="ER29" s="21">
        <f t="shared" si="122"/>
        <v>19904.076</v>
      </c>
      <c r="ES29" s="21">
        <f t="shared" si="122"/>
        <v>13413.539999999997</v>
      </c>
      <c r="ET29" s="21">
        <f t="shared" si="122"/>
        <v>15663.779999999999</v>
      </c>
      <c r="EU29" s="21">
        <f t="shared" si="122"/>
        <v>19496.22</v>
      </c>
      <c r="EV29" s="21">
        <f t="shared" si="122"/>
        <v>34952.556000000004</v>
      </c>
      <c r="EW29" s="21">
        <f t="shared" si="122"/>
        <v>15751.68</v>
      </c>
      <c r="EX29" s="21">
        <f t="shared" si="122"/>
        <v>18416.807999999997</v>
      </c>
      <c r="EY29" s="21">
        <f t="shared" si="122"/>
        <v>19868.916</v>
      </c>
      <c r="EZ29" s="21">
        <f t="shared" si="122"/>
        <v>22323.084</v>
      </c>
      <c r="FA29" s="21">
        <f t="shared" si="122"/>
        <v>15143.411999999998</v>
      </c>
      <c r="FB29" s="10"/>
      <c r="FC29" s="24">
        <v>0</v>
      </c>
      <c r="FD29" s="30">
        <f aca="true" t="shared" si="123" ref="FD29:FM29">SUM(FD30:FD35)</f>
        <v>1.44</v>
      </c>
      <c r="FE29" s="21">
        <f t="shared" si="123"/>
        <v>9224.063999999998</v>
      </c>
      <c r="FF29" s="21">
        <f t="shared" si="123"/>
        <v>9761.472</v>
      </c>
      <c r="FG29" s="21">
        <f t="shared" si="123"/>
        <v>7986.815999999999</v>
      </c>
      <c r="FH29" s="21">
        <f t="shared" si="123"/>
        <v>10288.512</v>
      </c>
      <c r="FI29" s="21">
        <f t="shared" si="123"/>
        <v>8187.264</v>
      </c>
      <c r="FJ29" s="21">
        <f t="shared" si="123"/>
        <v>7850.304</v>
      </c>
      <c r="FK29" s="21">
        <f t="shared" si="123"/>
        <v>8764.416000000001</v>
      </c>
      <c r="FL29" s="21">
        <f t="shared" si="123"/>
        <v>9099.648000000001</v>
      </c>
      <c r="FM29" s="21">
        <f t="shared" si="123"/>
        <v>8085.312</v>
      </c>
    </row>
    <row r="30" spans="1:169" ht="95.25" customHeight="1">
      <c r="A30" s="49" t="s">
        <v>190</v>
      </c>
      <c r="B30" s="49"/>
      <c r="C30" s="49"/>
      <c r="D30" s="49"/>
      <c r="E30" s="49"/>
      <c r="F30" s="49"/>
      <c r="G30" s="12" t="s">
        <v>18</v>
      </c>
      <c r="H30" s="11">
        <v>0</v>
      </c>
      <c r="I30" s="24">
        <v>1.49</v>
      </c>
      <c r="J30" s="31">
        <f aca="true" t="shared" si="124" ref="J30:AJ30">$I$30*J38*$B$44</f>
        <v>8628.888</v>
      </c>
      <c r="K30" s="31">
        <f t="shared" si="124"/>
        <v>10568.868</v>
      </c>
      <c r="L30" s="31">
        <f t="shared" si="124"/>
        <v>12936.18</v>
      </c>
      <c r="M30" s="31">
        <f t="shared" si="124"/>
        <v>8248.044</v>
      </c>
      <c r="N30" s="31">
        <f t="shared" si="124"/>
        <v>7634.76</v>
      </c>
      <c r="O30" s="31">
        <f t="shared" si="124"/>
        <v>24379.38</v>
      </c>
      <c r="P30" s="31">
        <f t="shared" si="124"/>
        <v>10420.464</v>
      </c>
      <c r="Q30" s="31">
        <f t="shared" si="124"/>
        <v>10379.34</v>
      </c>
      <c r="R30" s="31">
        <f t="shared" si="124"/>
        <v>9873.336</v>
      </c>
      <c r="S30" s="31">
        <f t="shared" si="124"/>
        <v>10091.472</v>
      </c>
      <c r="T30" s="31">
        <f t="shared" si="124"/>
        <v>10787.003999999999</v>
      </c>
      <c r="U30" s="31">
        <f t="shared" si="124"/>
        <v>6186.48</v>
      </c>
      <c r="V30" s="31">
        <f t="shared" si="124"/>
        <v>14464.920000000002</v>
      </c>
      <c r="W30" s="31">
        <f t="shared" si="124"/>
        <v>7516.7519999999995</v>
      </c>
      <c r="X30" s="31">
        <f t="shared" si="124"/>
        <v>15843.468</v>
      </c>
      <c r="Y30" s="31">
        <f t="shared" si="124"/>
        <v>11155.332</v>
      </c>
      <c r="Z30" s="31">
        <f t="shared" si="124"/>
        <v>11158.908</v>
      </c>
      <c r="AA30" s="31">
        <f t="shared" si="124"/>
        <v>10368.612</v>
      </c>
      <c r="AB30" s="31">
        <f t="shared" si="124"/>
        <v>8312.411999999998</v>
      </c>
      <c r="AC30" s="31">
        <f t="shared" si="124"/>
        <v>11318.039999999999</v>
      </c>
      <c r="AD30" s="31">
        <f t="shared" si="124"/>
        <v>9351.24</v>
      </c>
      <c r="AE30" s="31">
        <f t="shared" si="124"/>
        <v>13022.003999999999</v>
      </c>
      <c r="AF30" s="31">
        <f t="shared" si="124"/>
        <v>8807.688</v>
      </c>
      <c r="AG30" s="31">
        <f t="shared" si="124"/>
        <v>10066.44</v>
      </c>
      <c r="AH30" s="31">
        <f t="shared" si="124"/>
        <v>7666.944</v>
      </c>
      <c r="AI30" s="31">
        <f t="shared" si="124"/>
        <v>8178.312</v>
      </c>
      <c r="AJ30" s="31">
        <f t="shared" si="124"/>
        <v>9027.612</v>
      </c>
      <c r="AK30" s="12" t="s">
        <v>18</v>
      </c>
      <c r="AL30" s="20">
        <v>0</v>
      </c>
      <c r="AM30" s="24">
        <v>1.49</v>
      </c>
      <c r="AN30" s="31">
        <f>$AM$30*AN38*$B$44</f>
        <v>9227.868</v>
      </c>
      <c r="AO30" s="31">
        <f>$AM$30*AO38*$B$44</f>
        <v>8221.224</v>
      </c>
      <c r="AP30" s="29" t="s">
        <v>18</v>
      </c>
      <c r="AQ30" s="24">
        <v>0</v>
      </c>
      <c r="AR30" s="24">
        <v>1.63</v>
      </c>
      <c r="AS30" s="25">
        <f aca="true" t="shared" si="125" ref="AS30:AX30">$AR$30*AS38*$B$44</f>
        <v>8917.403999999999</v>
      </c>
      <c r="AT30" s="25">
        <f t="shared" si="125"/>
        <v>8888.063999999998</v>
      </c>
      <c r="AU30" s="25">
        <f t="shared" si="125"/>
        <v>9111.048</v>
      </c>
      <c r="AV30" s="25">
        <f t="shared" si="125"/>
        <v>9249.923999999999</v>
      </c>
      <c r="AW30" s="25">
        <f t="shared" si="125"/>
        <v>8950.656</v>
      </c>
      <c r="AX30" s="25">
        <f t="shared" si="125"/>
        <v>9052.367999999999</v>
      </c>
      <c r="AY30" s="12" t="s">
        <v>18</v>
      </c>
      <c r="AZ30" s="24">
        <v>0</v>
      </c>
      <c r="BA30" s="24">
        <v>1.49</v>
      </c>
      <c r="BB30" s="25">
        <f>$BA$30*BB38*$B$44</f>
        <v>8151.491999999999</v>
      </c>
      <c r="BC30" s="25">
        <f>$BA$30*BC38*$B$44</f>
        <v>8262.348</v>
      </c>
      <c r="BD30" s="25">
        <f>$BA$30*BD38*$B$44</f>
        <v>8330.292</v>
      </c>
      <c r="BE30" s="25">
        <f>$BA$30*BE38*$B$44</f>
        <v>9247.536</v>
      </c>
      <c r="BF30" s="25">
        <f aca="true" t="shared" si="126" ref="BF30:BZ30">$BA$30*BF38*$B$44</f>
        <v>9392.363999999998</v>
      </c>
      <c r="BG30" s="25">
        <f t="shared" si="126"/>
        <v>10078.956</v>
      </c>
      <c r="BH30" s="25">
        <f t="shared" si="126"/>
        <v>8612.795999999998</v>
      </c>
      <c r="BI30" s="25">
        <f t="shared" si="126"/>
        <v>15675.396</v>
      </c>
      <c r="BJ30" s="25">
        <f t="shared" si="126"/>
        <v>8493</v>
      </c>
      <c r="BK30" s="25">
        <f t="shared" si="126"/>
        <v>12862.872</v>
      </c>
      <c r="BL30" s="25">
        <f t="shared" si="126"/>
        <v>8151.491999999999</v>
      </c>
      <c r="BM30" s="25">
        <f t="shared" si="126"/>
        <v>8680.74</v>
      </c>
      <c r="BN30" s="25">
        <f t="shared" si="126"/>
        <v>10297.092</v>
      </c>
      <c r="BO30" s="25">
        <f t="shared" si="126"/>
        <v>7668.731999999999</v>
      </c>
      <c r="BP30" s="25">
        <f t="shared" si="126"/>
        <v>13011.276000000002</v>
      </c>
      <c r="BQ30" s="25">
        <f t="shared" si="126"/>
        <v>7500.66</v>
      </c>
      <c r="BR30" s="25">
        <f t="shared" si="126"/>
        <v>8067.456</v>
      </c>
      <c r="BS30" s="25">
        <f t="shared" si="126"/>
        <v>9406.668</v>
      </c>
      <c r="BT30" s="25">
        <f t="shared" si="126"/>
        <v>17422.272</v>
      </c>
      <c r="BU30" s="25">
        <f t="shared" si="126"/>
        <v>10161.204</v>
      </c>
      <c r="BV30" s="25">
        <f t="shared" si="126"/>
        <v>11870.532</v>
      </c>
      <c r="BW30" s="25">
        <f t="shared" si="126"/>
        <v>10697.604</v>
      </c>
      <c r="BX30" s="25">
        <f t="shared" si="126"/>
        <v>9501.431999999999</v>
      </c>
      <c r="BY30" s="25">
        <f t="shared" si="126"/>
        <v>14375.52</v>
      </c>
      <c r="BZ30" s="25">
        <f t="shared" si="126"/>
        <v>7539.995999999999</v>
      </c>
      <c r="CA30" s="12" t="s">
        <v>18</v>
      </c>
      <c r="CB30" s="24">
        <v>0</v>
      </c>
      <c r="CC30" s="24">
        <v>1.49</v>
      </c>
      <c r="CD30" s="25">
        <f aca="true" t="shared" si="127" ref="CD30:CM30">$CC$30*CD38*$B$44</f>
        <v>8344.596</v>
      </c>
      <c r="CE30" s="25">
        <f t="shared" si="127"/>
        <v>9235.02</v>
      </c>
      <c r="CF30" s="25">
        <f t="shared" si="127"/>
        <v>9242.171999999999</v>
      </c>
      <c r="CG30" s="25">
        <f t="shared" si="127"/>
        <v>9183.168</v>
      </c>
      <c r="CH30" s="25">
        <f t="shared" si="127"/>
        <v>8448.3</v>
      </c>
      <c r="CI30" s="25">
        <f t="shared" si="127"/>
        <v>8526.972</v>
      </c>
      <c r="CJ30" s="25">
        <f t="shared" si="127"/>
        <v>8628.888</v>
      </c>
      <c r="CK30" s="25">
        <f t="shared" si="127"/>
        <v>8571.671999999999</v>
      </c>
      <c r="CL30" s="25">
        <f t="shared" si="127"/>
        <v>8271.288</v>
      </c>
      <c r="CM30" s="25">
        <f t="shared" si="127"/>
        <v>8273.076000000001</v>
      </c>
      <c r="CN30" s="12" t="s">
        <v>18</v>
      </c>
      <c r="CO30" s="20" t="s">
        <v>198</v>
      </c>
      <c r="CP30" s="24">
        <v>3.19</v>
      </c>
      <c r="CQ30" s="25">
        <f>$CP$30*CQ38*$B$44</f>
        <v>142979.628</v>
      </c>
      <c r="CR30" s="25">
        <f>$CP$30*CR38*$B$44</f>
        <v>144805.584</v>
      </c>
      <c r="CS30" s="25">
        <f>$CP$30*CS38*$B$44</f>
        <v>108167.796</v>
      </c>
      <c r="CT30" s="25">
        <f>$CP$30*CT38*$B$44</f>
        <v>138608.052</v>
      </c>
      <c r="CU30" s="25">
        <f>$CP$30*CU38*$B$44</f>
        <v>42161.592000000004</v>
      </c>
      <c r="CV30" s="12" t="s">
        <v>18</v>
      </c>
      <c r="CW30" s="24">
        <v>0</v>
      </c>
      <c r="CX30" s="24">
        <v>1.29</v>
      </c>
      <c r="CY30" s="31">
        <f aca="true" t="shared" si="128" ref="CY30:DT30">$CX$30*CY38*$B$44</f>
        <v>8627.003999999999</v>
      </c>
      <c r="CZ30" s="31">
        <f t="shared" si="128"/>
        <v>7328.232</v>
      </c>
      <c r="DA30" s="31">
        <f t="shared" si="128"/>
        <v>7546.5</v>
      </c>
      <c r="DB30" s="31">
        <f t="shared" si="128"/>
        <v>7428.852000000001</v>
      </c>
      <c r="DC30" s="31">
        <f t="shared" si="128"/>
        <v>8416.476</v>
      </c>
      <c r="DD30" s="31">
        <f t="shared" si="128"/>
        <v>8001.612000000001</v>
      </c>
      <c r="DE30" s="31">
        <f t="shared" si="128"/>
        <v>9085.212</v>
      </c>
      <c r="DF30" s="31">
        <f t="shared" si="128"/>
        <v>6769.404</v>
      </c>
      <c r="DG30" s="31">
        <f t="shared" si="128"/>
        <v>8806.572</v>
      </c>
      <c r="DH30" s="31">
        <f t="shared" si="128"/>
        <v>6674.976000000001</v>
      </c>
      <c r="DI30" s="31">
        <f t="shared" si="128"/>
        <v>7257.024000000001</v>
      </c>
      <c r="DJ30" s="31">
        <f t="shared" si="128"/>
        <v>7820.495999999999</v>
      </c>
      <c r="DK30" s="31">
        <f t="shared" si="128"/>
        <v>7882.416000000001</v>
      </c>
      <c r="DL30" s="31">
        <f t="shared" si="128"/>
        <v>9431.964</v>
      </c>
      <c r="DM30" s="31">
        <f t="shared" si="128"/>
        <v>8558.892</v>
      </c>
      <c r="DN30" s="31">
        <f t="shared" si="128"/>
        <v>7800.371999999999</v>
      </c>
      <c r="DO30" s="31">
        <f t="shared" si="128"/>
        <v>8136.2880000000005</v>
      </c>
      <c r="DP30" s="31">
        <f t="shared" si="128"/>
        <v>7840.62</v>
      </c>
      <c r="DQ30" s="31">
        <f t="shared" si="128"/>
        <v>7707.491999999999</v>
      </c>
      <c r="DR30" s="31">
        <f t="shared" si="128"/>
        <v>7987.68</v>
      </c>
      <c r="DS30" s="31">
        <f t="shared" si="128"/>
        <v>8024.832</v>
      </c>
      <c r="DT30" s="31">
        <f t="shared" si="128"/>
        <v>8496.972</v>
      </c>
      <c r="DU30" s="12" t="s">
        <v>18</v>
      </c>
      <c r="DV30" s="24">
        <v>0</v>
      </c>
      <c r="DW30" s="24">
        <v>1.49</v>
      </c>
      <c r="DX30" s="31">
        <f>$DW$30*DX38*$B$44</f>
        <v>6193.632</v>
      </c>
      <c r="DY30" s="12" t="s">
        <v>18</v>
      </c>
      <c r="DZ30" s="24">
        <v>1.49</v>
      </c>
      <c r="EA30" s="31">
        <f>$DZ$30*EA38*$B$44</f>
        <v>9013.308</v>
      </c>
      <c r="EB30" s="29" t="s">
        <v>18</v>
      </c>
      <c r="EC30" s="24">
        <v>0</v>
      </c>
      <c r="ED30" s="24">
        <v>1.49</v>
      </c>
      <c r="EE30" s="25">
        <f>$ED$30*EE38*$B$44</f>
        <v>8759.411999999998</v>
      </c>
      <c r="EF30" s="12" t="s">
        <v>18</v>
      </c>
      <c r="EG30" s="24">
        <v>0</v>
      </c>
      <c r="EH30" s="24">
        <v>1.49</v>
      </c>
      <c r="EI30" s="25">
        <f aca="true" t="shared" si="129" ref="EI30:EI36">EH30*$EI$38*$B$44</f>
        <v>8278.44</v>
      </c>
      <c r="EJ30" s="29" t="s">
        <v>18</v>
      </c>
      <c r="EK30" s="24">
        <v>10.895119959450325</v>
      </c>
      <c r="EL30" s="24">
        <v>1.63</v>
      </c>
      <c r="EM30" s="25">
        <f>$EL$30*EM38*$B$44</f>
        <v>8133.048000000001</v>
      </c>
      <c r="EN30" s="12" t="s">
        <v>18</v>
      </c>
      <c r="EO30" s="24">
        <v>0</v>
      </c>
      <c r="EP30" s="24">
        <v>1.49</v>
      </c>
      <c r="EQ30" s="25">
        <f aca="true" t="shared" si="130" ref="EQ30:FA30">$EP$30*EQ38*$B$44</f>
        <v>10102.2</v>
      </c>
      <c r="ER30" s="25">
        <f t="shared" si="130"/>
        <v>10121.868</v>
      </c>
      <c r="ES30" s="25">
        <f t="shared" si="130"/>
        <v>6821.219999999999</v>
      </c>
      <c r="ET30" s="25">
        <f t="shared" si="130"/>
        <v>7965.539999999999</v>
      </c>
      <c r="EU30" s="25">
        <f t="shared" si="130"/>
        <v>9914.460000000001</v>
      </c>
      <c r="EV30" s="25">
        <f t="shared" si="130"/>
        <v>17774.508</v>
      </c>
      <c r="EW30" s="25">
        <f t="shared" si="130"/>
        <v>8010.24</v>
      </c>
      <c r="EX30" s="25">
        <f t="shared" si="130"/>
        <v>9365.543999999998</v>
      </c>
      <c r="EY30" s="25">
        <f t="shared" si="130"/>
        <v>10103.988000000001</v>
      </c>
      <c r="EZ30" s="25">
        <f t="shared" si="130"/>
        <v>11352.011999999999</v>
      </c>
      <c r="FA30" s="25">
        <f t="shared" si="130"/>
        <v>7700.915999999999</v>
      </c>
      <c r="FB30" s="12" t="s">
        <v>18</v>
      </c>
      <c r="FC30" s="24">
        <v>0</v>
      </c>
      <c r="FD30" s="24">
        <v>0</v>
      </c>
      <c r="FE30" s="31">
        <f aca="true" t="shared" si="131" ref="FE30:FM30">$FD$30*FE38*$B$44</f>
        <v>0</v>
      </c>
      <c r="FF30" s="31">
        <f t="shared" si="131"/>
        <v>0</v>
      </c>
      <c r="FG30" s="31">
        <f t="shared" si="131"/>
        <v>0</v>
      </c>
      <c r="FH30" s="31">
        <f t="shared" si="131"/>
        <v>0</v>
      </c>
      <c r="FI30" s="31">
        <f t="shared" si="131"/>
        <v>0</v>
      </c>
      <c r="FJ30" s="31">
        <f t="shared" si="131"/>
        <v>0</v>
      </c>
      <c r="FK30" s="31">
        <f t="shared" si="131"/>
        <v>0</v>
      </c>
      <c r="FL30" s="31">
        <f t="shared" si="131"/>
        <v>0</v>
      </c>
      <c r="FM30" s="31">
        <f t="shared" si="131"/>
        <v>0</v>
      </c>
    </row>
    <row r="31" spans="1:169" ht="54.75" customHeight="1">
      <c r="A31" s="48" t="s">
        <v>27</v>
      </c>
      <c r="B31" s="48"/>
      <c r="C31" s="48"/>
      <c r="D31" s="48"/>
      <c r="E31" s="48"/>
      <c r="F31" s="48"/>
      <c r="G31" s="12" t="s">
        <v>19</v>
      </c>
      <c r="H31" s="11">
        <v>0</v>
      </c>
      <c r="I31" s="24">
        <v>0.68</v>
      </c>
      <c r="J31" s="31">
        <f aca="true" t="shared" si="132" ref="J31:AJ31">$I$31*J38*$B$44</f>
        <v>3938.0160000000005</v>
      </c>
      <c r="K31" s="31">
        <f t="shared" si="132"/>
        <v>4823.376</v>
      </c>
      <c r="L31" s="31">
        <f t="shared" si="132"/>
        <v>5903.76</v>
      </c>
      <c r="M31" s="31">
        <f t="shared" si="132"/>
        <v>3764.2080000000005</v>
      </c>
      <c r="N31" s="31">
        <f t="shared" si="132"/>
        <v>3484.32</v>
      </c>
      <c r="O31" s="31">
        <f t="shared" si="132"/>
        <v>11126.16</v>
      </c>
      <c r="P31" s="31">
        <f t="shared" si="132"/>
        <v>4755.647999999999</v>
      </c>
      <c r="Q31" s="31">
        <f t="shared" si="132"/>
        <v>4736.88</v>
      </c>
      <c r="R31" s="31">
        <f t="shared" si="132"/>
        <v>4505.952</v>
      </c>
      <c r="S31" s="31">
        <f t="shared" si="132"/>
        <v>4605.504000000001</v>
      </c>
      <c r="T31" s="31">
        <f t="shared" si="132"/>
        <v>4922.928</v>
      </c>
      <c r="U31" s="31">
        <f t="shared" si="132"/>
        <v>2823.3600000000006</v>
      </c>
      <c r="V31" s="31">
        <f t="shared" si="132"/>
        <v>6601.4400000000005</v>
      </c>
      <c r="W31" s="31">
        <f t="shared" si="132"/>
        <v>3430.464</v>
      </c>
      <c r="X31" s="31">
        <f t="shared" si="132"/>
        <v>7230.576000000001</v>
      </c>
      <c r="Y31" s="31">
        <f t="shared" si="132"/>
        <v>5091.024</v>
      </c>
      <c r="Z31" s="31">
        <f t="shared" si="132"/>
        <v>5092.656000000001</v>
      </c>
      <c r="AA31" s="31">
        <f t="shared" si="132"/>
        <v>4731.984</v>
      </c>
      <c r="AB31" s="31">
        <f t="shared" si="132"/>
        <v>3793.584</v>
      </c>
      <c r="AC31" s="31">
        <f t="shared" si="132"/>
        <v>5165.280000000001</v>
      </c>
      <c r="AD31" s="31">
        <f t="shared" si="132"/>
        <v>4267.68</v>
      </c>
      <c r="AE31" s="31">
        <f t="shared" si="132"/>
        <v>5942.928</v>
      </c>
      <c r="AF31" s="31">
        <f t="shared" si="132"/>
        <v>4019.616</v>
      </c>
      <c r="AG31" s="31">
        <f t="shared" si="132"/>
        <v>4594.08</v>
      </c>
      <c r="AH31" s="31">
        <f t="shared" si="132"/>
        <v>3499.008</v>
      </c>
      <c r="AI31" s="31">
        <f t="shared" si="132"/>
        <v>3732.384</v>
      </c>
      <c r="AJ31" s="31">
        <f t="shared" si="132"/>
        <v>4119.984</v>
      </c>
      <c r="AK31" s="12" t="s">
        <v>19</v>
      </c>
      <c r="AL31" s="20">
        <v>0</v>
      </c>
      <c r="AM31" s="24">
        <v>0.68</v>
      </c>
      <c r="AN31" s="31">
        <f>$AM$31*AN38*$B$44</f>
        <v>4211.376</v>
      </c>
      <c r="AO31" s="31">
        <f>$AM$31*AO38*$B$44</f>
        <v>3751.9680000000008</v>
      </c>
      <c r="AP31" s="29" t="s">
        <v>19</v>
      </c>
      <c r="AQ31" s="24">
        <v>0</v>
      </c>
      <c r="AR31" s="24">
        <v>0.95</v>
      </c>
      <c r="AS31" s="25">
        <f aca="true" t="shared" si="133" ref="AS31:AX31">$AR$31*AS38*$B$44</f>
        <v>5197.259999999999</v>
      </c>
      <c r="AT31" s="25">
        <f t="shared" si="133"/>
        <v>5180.16</v>
      </c>
      <c r="AU31" s="25">
        <f t="shared" si="133"/>
        <v>5310.12</v>
      </c>
      <c r="AV31" s="25">
        <f t="shared" si="133"/>
        <v>5391.0599999999995</v>
      </c>
      <c r="AW31" s="25">
        <f t="shared" si="133"/>
        <v>5216.64</v>
      </c>
      <c r="AX31" s="25">
        <f t="shared" si="133"/>
        <v>5275.92</v>
      </c>
      <c r="AY31" s="12" t="s">
        <v>19</v>
      </c>
      <c r="AZ31" s="24">
        <v>0</v>
      </c>
      <c r="BA31" s="24">
        <v>0.68</v>
      </c>
      <c r="BB31" s="25">
        <f>$BA$31*BB38*$B$44</f>
        <v>3720.1440000000002</v>
      </c>
      <c r="BC31" s="25">
        <f>$BA$31*BC38*$B$44</f>
        <v>3770.736000000001</v>
      </c>
      <c r="BD31" s="25">
        <f>$BA$31*BD38*$B$44</f>
        <v>3801.744</v>
      </c>
      <c r="BE31" s="25">
        <f>$BA$31*BE38*$B$44</f>
        <v>4220.352000000001</v>
      </c>
      <c r="BF31" s="25">
        <f aca="true" t="shared" si="134" ref="BF31:BZ31">$BA$31*BF38*$B$44</f>
        <v>4286.448</v>
      </c>
      <c r="BG31" s="25">
        <f t="shared" si="134"/>
        <v>4599.792</v>
      </c>
      <c r="BH31" s="25">
        <f t="shared" si="134"/>
        <v>3930.6720000000005</v>
      </c>
      <c r="BI31" s="25">
        <f t="shared" si="134"/>
        <v>7153.872000000001</v>
      </c>
      <c r="BJ31" s="25">
        <f t="shared" si="134"/>
        <v>3876</v>
      </c>
      <c r="BK31" s="25">
        <f t="shared" si="134"/>
        <v>5870.304</v>
      </c>
      <c r="BL31" s="25">
        <f t="shared" si="134"/>
        <v>3720.1440000000002</v>
      </c>
      <c r="BM31" s="25">
        <f t="shared" si="134"/>
        <v>3961.6800000000003</v>
      </c>
      <c r="BN31" s="25">
        <f t="shared" si="134"/>
        <v>4699.344</v>
      </c>
      <c r="BO31" s="25">
        <f t="shared" si="134"/>
        <v>3499.8239999999996</v>
      </c>
      <c r="BP31" s="25">
        <f t="shared" si="134"/>
        <v>5938.032000000001</v>
      </c>
      <c r="BQ31" s="25">
        <f t="shared" si="134"/>
        <v>3423.120000000001</v>
      </c>
      <c r="BR31" s="25">
        <f t="shared" si="134"/>
        <v>3681.7920000000004</v>
      </c>
      <c r="BS31" s="25">
        <f t="shared" si="134"/>
        <v>4292.976000000001</v>
      </c>
      <c r="BT31" s="25">
        <f t="shared" si="134"/>
        <v>7951.103999999999</v>
      </c>
      <c r="BU31" s="25">
        <f t="shared" si="134"/>
        <v>4637.328</v>
      </c>
      <c r="BV31" s="25">
        <f t="shared" si="134"/>
        <v>5417.424</v>
      </c>
      <c r="BW31" s="25">
        <f t="shared" si="134"/>
        <v>4882.128</v>
      </c>
      <c r="BX31" s="25">
        <f t="shared" si="134"/>
        <v>4336.224</v>
      </c>
      <c r="BY31" s="25">
        <f t="shared" si="134"/>
        <v>6560.64</v>
      </c>
      <c r="BZ31" s="25">
        <f t="shared" si="134"/>
        <v>3441.072</v>
      </c>
      <c r="CA31" s="12" t="s">
        <v>19</v>
      </c>
      <c r="CB31" s="24">
        <v>0</v>
      </c>
      <c r="CC31" s="24">
        <v>0.68</v>
      </c>
      <c r="CD31" s="25">
        <f aca="true" t="shared" si="135" ref="CD31:CM31">$CC$31*CD38*$B$44</f>
        <v>3808.272</v>
      </c>
      <c r="CE31" s="25">
        <f t="shared" si="135"/>
        <v>4214.64</v>
      </c>
      <c r="CF31" s="25">
        <f t="shared" si="135"/>
        <v>4217.904</v>
      </c>
      <c r="CG31" s="25">
        <f t="shared" si="135"/>
        <v>4190.976000000001</v>
      </c>
      <c r="CH31" s="25">
        <f t="shared" si="135"/>
        <v>3855.6000000000004</v>
      </c>
      <c r="CI31" s="25">
        <f t="shared" si="135"/>
        <v>3891.5040000000004</v>
      </c>
      <c r="CJ31" s="25">
        <f t="shared" si="135"/>
        <v>3938.0160000000005</v>
      </c>
      <c r="CK31" s="25">
        <f t="shared" si="135"/>
        <v>3911.9040000000005</v>
      </c>
      <c r="CL31" s="25">
        <f t="shared" si="135"/>
        <v>3774.8160000000007</v>
      </c>
      <c r="CM31" s="25">
        <f t="shared" si="135"/>
        <v>3775.6320000000005</v>
      </c>
      <c r="CN31" s="12" t="s">
        <v>19</v>
      </c>
      <c r="CO31" s="20" t="s">
        <v>198</v>
      </c>
      <c r="CP31" s="24">
        <v>2.18</v>
      </c>
      <c r="CQ31" s="25">
        <f>$CP$31*CQ38*$B$44</f>
        <v>97710.216</v>
      </c>
      <c r="CR31" s="25">
        <f>$CP$31*CR38*$B$44</f>
        <v>98958.04800000001</v>
      </c>
      <c r="CS31" s="25">
        <f>$CP$31*CS38*$B$44</f>
        <v>73920.312</v>
      </c>
      <c r="CT31" s="25">
        <f>$CP$31*CT38*$B$44</f>
        <v>94722.744</v>
      </c>
      <c r="CU31" s="25">
        <f>$CP$31*CU38*$B$44</f>
        <v>28812.624000000007</v>
      </c>
      <c r="CV31" s="12" t="s">
        <v>19</v>
      </c>
      <c r="CW31" s="24">
        <v>0</v>
      </c>
      <c r="CX31" s="24">
        <v>0.68</v>
      </c>
      <c r="CY31" s="31">
        <f aca="true" t="shared" si="136" ref="CY31:DT31">$CX$31*CY38*$B$44</f>
        <v>4547.568</v>
      </c>
      <c r="CZ31" s="31">
        <f t="shared" si="136"/>
        <v>3862.9440000000004</v>
      </c>
      <c r="DA31" s="31">
        <f t="shared" si="136"/>
        <v>3978</v>
      </c>
      <c r="DB31" s="31">
        <f t="shared" si="136"/>
        <v>3915.984</v>
      </c>
      <c r="DC31" s="31">
        <f t="shared" si="136"/>
        <v>4436.592000000001</v>
      </c>
      <c r="DD31" s="31">
        <f t="shared" si="136"/>
        <v>4217.904</v>
      </c>
      <c r="DE31" s="31">
        <f t="shared" si="136"/>
        <v>4789.104</v>
      </c>
      <c r="DF31" s="31">
        <f t="shared" si="136"/>
        <v>3568.3680000000004</v>
      </c>
      <c r="DG31" s="31">
        <f t="shared" si="136"/>
        <v>4642.224</v>
      </c>
      <c r="DH31" s="31">
        <f t="shared" si="136"/>
        <v>3518.592</v>
      </c>
      <c r="DI31" s="31">
        <f t="shared" si="136"/>
        <v>3825.4080000000004</v>
      </c>
      <c r="DJ31" s="31">
        <f t="shared" si="136"/>
        <v>4122.432</v>
      </c>
      <c r="DK31" s="31">
        <f t="shared" si="136"/>
        <v>4155.072</v>
      </c>
      <c r="DL31" s="31">
        <f t="shared" si="136"/>
        <v>4971.888</v>
      </c>
      <c r="DM31" s="31">
        <f t="shared" si="136"/>
        <v>4511.664000000001</v>
      </c>
      <c r="DN31" s="31">
        <f t="shared" si="136"/>
        <v>4111.824</v>
      </c>
      <c r="DO31" s="31">
        <f t="shared" si="136"/>
        <v>4288.896000000001</v>
      </c>
      <c r="DP31" s="31">
        <f t="shared" si="136"/>
        <v>4133.04</v>
      </c>
      <c r="DQ31" s="31">
        <f t="shared" si="136"/>
        <v>4062.864</v>
      </c>
      <c r="DR31" s="31">
        <f t="shared" si="136"/>
        <v>4210.56</v>
      </c>
      <c r="DS31" s="31">
        <f t="shared" si="136"/>
        <v>4230.144</v>
      </c>
      <c r="DT31" s="31">
        <f t="shared" si="136"/>
        <v>4479.024</v>
      </c>
      <c r="DU31" s="12" t="s">
        <v>19</v>
      </c>
      <c r="DV31" s="24">
        <v>0</v>
      </c>
      <c r="DW31" s="24">
        <v>0.68</v>
      </c>
      <c r="DX31" s="31">
        <f>$DW$31*DX38*$B$44</f>
        <v>2826.624</v>
      </c>
      <c r="DY31" s="12" t="s">
        <v>19</v>
      </c>
      <c r="DZ31" s="24">
        <v>0.68</v>
      </c>
      <c r="EA31" s="31">
        <f>$DZ$31*EA38*$B$44</f>
        <v>4113.456000000001</v>
      </c>
      <c r="EB31" s="29" t="s">
        <v>19</v>
      </c>
      <c r="EC31" s="24">
        <v>0</v>
      </c>
      <c r="ED31" s="24">
        <v>0.68</v>
      </c>
      <c r="EE31" s="25">
        <f>$ED$31*EE38*$B$44</f>
        <v>3997.584</v>
      </c>
      <c r="EF31" s="12" t="s">
        <v>19</v>
      </c>
      <c r="EG31" s="24">
        <v>0</v>
      </c>
      <c r="EH31" s="24">
        <v>0.68</v>
      </c>
      <c r="EI31" s="25">
        <f t="shared" si="129"/>
        <v>3778.0800000000004</v>
      </c>
      <c r="EJ31" s="29" t="s">
        <v>19</v>
      </c>
      <c r="EK31" s="24">
        <v>1.997282608695652</v>
      </c>
      <c r="EL31" s="24">
        <v>0.65</v>
      </c>
      <c r="EM31" s="25">
        <f>$EL$31*EM38*$B$44</f>
        <v>3243.2400000000007</v>
      </c>
      <c r="EN31" s="12" t="s">
        <v>19</v>
      </c>
      <c r="EO31" s="24">
        <v>0</v>
      </c>
      <c r="EP31" s="24">
        <v>0.68</v>
      </c>
      <c r="EQ31" s="25">
        <f aca="true" t="shared" si="137" ref="EQ31:FA31">$EP$31*EQ38*$B$44</f>
        <v>4610.400000000001</v>
      </c>
      <c r="ER31" s="25">
        <f t="shared" si="137"/>
        <v>4619.376</v>
      </c>
      <c r="ES31" s="25">
        <f t="shared" si="137"/>
        <v>3113.04</v>
      </c>
      <c r="ET31" s="25">
        <f t="shared" si="137"/>
        <v>3635.2799999999997</v>
      </c>
      <c r="EU31" s="25">
        <f t="shared" si="137"/>
        <v>4524.72</v>
      </c>
      <c r="EV31" s="25">
        <f t="shared" si="137"/>
        <v>8111.856000000001</v>
      </c>
      <c r="EW31" s="25">
        <f t="shared" si="137"/>
        <v>3655.6800000000003</v>
      </c>
      <c r="EX31" s="25">
        <f t="shared" si="137"/>
        <v>4274.208</v>
      </c>
      <c r="EY31" s="25">
        <f t="shared" si="137"/>
        <v>4611.216</v>
      </c>
      <c r="EZ31" s="25">
        <f t="shared" si="137"/>
        <v>5180.784000000001</v>
      </c>
      <c r="FA31" s="25">
        <f t="shared" si="137"/>
        <v>3514.5120000000006</v>
      </c>
      <c r="FB31" s="12" t="s">
        <v>19</v>
      </c>
      <c r="FC31" s="24">
        <v>0</v>
      </c>
      <c r="FD31" s="24">
        <v>0.68</v>
      </c>
      <c r="FE31" s="31">
        <f>$I$31*FE38*$B$44</f>
        <v>4355.808</v>
      </c>
      <c r="FF31" s="31">
        <f aca="true" t="shared" si="138" ref="FF31:FK31">$I$31*FF38*$B$44</f>
        <v>4609.584</v>
      </c>
      <c r="FG31" s="31">
        <f t="shared" si="138"/>
        <v>3771.5519999999997</v>
      </c>
      <c r="FH31" s="31">
        <f t="shared" si="138"/>
        <v>4858.464</v>
      </c>
      <c r="FI31" s="31">
        <f t="shared" si="138"/>
        <v>3866.2080000000005</v>
      </c>
      <c r="FJ31" s="31">
        <f t="shared" si="138"/>
        <v>3707.0880000000006</v>
      </c>
      <c r="FK31" s="31">
        <f t="shared" si="138"/>
        <v>4138.752</v>
      </c>
      <c r="FL31" s="31">
        <f>$CX$31*FL38*$B$44</f>
        <v>4297.0560000000005</v>
      </c>
      <c r="FM31" s="31">
        <f>$AM$31*FM38*$B$44</f>
        <v>3818.0640000000003</v>
      </c>
    </row>
    <row r="32" spans="1:169" ht="12.75">
      <c r="A32" s="48" t="s">
        <v>28</v>
      </c>
      <c r="B32" s="48"/>
      <c r="C32" s="48"/>
      <c r="D32" s="48"/>
      <c r="E32" s="48"/>
      <c r="F32" s="48"/>
      <c r="G32" s="8" t="s">
        <v>173</v>
      </c>
      <c r="H32" s="11">
        <v>0</v>
      </c>
      <c r="I32" s="24">
        <v>0.47</v>
      </c>
      <c r="J32" s="31">
        <f aca="true" t="shared" si="139" ref="J32:AJ32">$I$32*J38*$B$44</f>
        <v>2721.864</v>
      </c>
      <c r="K32" s="31">
        <f t="shared" si="139"/>
        <v>3333.804</v>
      </c>
      <c r="L32" s="31">
        <f t="shared" si="139"/>
        <v>4080.5399999999995</v>
      </c>
      <c r="M32" s="31">
        <f t="shared" si="139"/>
        <v>2601.732</v>
      </c>
      <c r="N32" s="31">
        <f t="shared" si="139"/>
        <v>2408.2799999999997</v>
      </c>
      <c r="O32" s="31">
        <f t="shared" si="139"/>
        <v>7690.139999999999</v>
      </c>
      <c r="P32" s="31">
        <f t="shared" si="139"/>
        <v>3286.9919999999993</v>
      </c>
      <c r="Q32" s="31">
        <f t="shared" si="139"/>
        <v>3274.0199999999995</v>
      </c>
      <c r="R32" s="31">
        <f t="shared" si="139"/>
        <v>3114.408</v>
      </c>
      <c r="S32" s="31">
        <f t="shared" si="139"/>
        <v>3183.2159999999994</v>
      </c>
      <c r="T32" s="31">
        <f t="shared" si="139"/>
        <v>3402.612</v>
      </c>
      <c r="U32" s="31">
        <f t="shared" si="139"/>
        <v>1951.44</v>
      </c>
      <c r="V32" s="31">
        <f t="shared" si="139"/>
        <v>4562.759999999999</v>
      </c>
      <c r="W32" s="31">
        <f t="shared" si="139"/>
        <v>2371.0559999999996</v>
      </c>
      <c r="X32" s="31">
        <f t="shared" si="139"/>
        <v>4997.603999999999</v>
      </c>
      <c r="Y32" s="31">
        <f t="shared" si="139"/>
        <v>3518.7959999999994</v>
      </c>
      <c r="Z32" s="31">
        <f t="shared" si="139"/>
        <v>3519.924</v>
      </c>
      <c r="AA32" s="31">
        <f t="shared" si="139"/>
        <v>3270.636</v>
      </c>
      <c r="AB32" s="31">
        <f t="shared" si="139"/>
        <v>2622.036</v>
      </c>
      <c r="AC32" s="31">
        <f t="shared" si="139"/>
        <v>3570.12</v>
      </c>
      <c r="AD32" s="31">
        <f t="shared" si="139"/>
        <v>2949.72</v>
      </c>
      <c r="AE32" s="31">
        <f t="shared" si="139"/>
        <v>4107.611999999999</v>
      </c>
      <c r="AF32" s="31">
        <f t="shared" si="139"/>
        <v>2778.264</v>
      </c>
      <c r="AG32" s="31">
        <f t="shared" si="139"/>
        <v>3175.3199999999997</v>
      </c>
      <c r="AH32" s="31">
        <f t="shared" si="139"/>
        <v>2418.432</v>
      </c>
      <c r="AI32" s="31">
        <f t="shared" si="139"/>
        <v>2579.736</v>
      </c>
      <c r="AJ32" s="31">
        <f t="shared" si="139"/>
        <v>2847.6359999999995</v>
      </c>
      <c r="AK32" s="8" t="s">
        <v>173</v>
      </c>
      <c r="AL32" s="20">
        <v>0</v>
      </c>
      <c r="AM32" s="24">
        <v>0.47</v>
      </c>
      <c r="AN32" s="31">
        <f>$AM$32*AN38*$B$44</f>
        <v>2910.804</v>
      </c>
      <c r="AO32" s="31">
        <f>$AM$32*AO38*$B$44</f>
        <v>2593.272</v>
      </c>
      <c r="AP32" s="26" t="s">
        <v>173</v>
      </c>
      <c r="AQ32" s="24">
        <v>0</v>
      </c>
      <c r="AR32" s="24">
        <v>0.55</v>
      </c>
      <c r="AS32" s="25">
        <f aca="true" t="shared" si="140" ref="AS32:AX32">$AR$32*AS38*$B$44</f>
        <v>3008.94</v>
      </c>
      <c r="AT32" s="25">
        <f t="shared" si="140"/>
        <v>2999.04</v>
      </c>
      <c r="AU32" s="25">
        <f t="shared" si="140"/>
        <v>3074.2800000000007</v>
      </c>
      <c r="AV32" s="25">
        <f t="shared" si="140"/>
        <v>3121.1400000000003</v>
      </c>
      <c r="AW32" s="25">
        <f t="shared" si="140"/>
        <v>3020.1600000000003</v>
      </c>
      <c r="AX32" s="25">
        <f t="shared" si="140"/>
        <v>3054.4800000000005</v>
      </c>
      <c r="AY32" s="8" t="s">
        <v>173</v>
      </c>
      <c r="AZ32" s="24">
        <v>0</v>
      </c>
      <c r="BA32" s="24">
        <v>0.47</v>
      </c>
      <c r="BB32" s="25">
        <f>$BA$32*BB38*$B$44</f>
        <v>2571.276</v>
      </c>
      <c r="BC32" s="25">
        <f>$BA$32*BC38*$B$44</f>
        <v>2606.244</v>
      </c>
      <c r="BD32" s="25">
        <f>$BA$32*BD38*$B$44</f>
        <v>2627.676</v>
      </c>
      <c r="BE32" s="25">
        <f>$BA$32*BE38*$B$44</f>
        <v>2917.008</v>
      </c>
      <c r="BF32" s="25">
        <f aca="true" t="shared" si="141" ref="BF32:BZ32">$BA$32*BF38*$B$44</f>
        <v>2962.6919999999996</v>
      </c>
      <c r="BG32" s="25">
        <f t="shared" si="141"/>
        <v>3179.268</v>
      </c>
      <c r="BH32" s="25">
        <f t="shared" si="141"/>
        <v>2716.7879999999996</v>
      </c>
      <c r="BI32" s="25">
        <f t="shared" si="141"/>
        <v>4944.588</v>
      </c>
      <c r="BJ32" s="25">
        <f t="shared" si="141"/>
        <v>2679</v>
      </c>
      <c r="BK32" s="25">
        <f t="shared" si="141"/>
        <v>4057.416</v>
      </c>
      <c r="BL32" s="25">
        <f t="shared" si="141"/>
        <v>2571.276</v>
      </c>
      <c r="BM32" s="25">
        <f t="shared" si="141"/>
        <v>2738.22</v>
      </c>
      <c r="BN32" s="25">
        <f t="shared" si="141"/>
        <v>3248.076</v>
      </c>
      <c r="BO32" s="25">
        <f t="shared" si="141"/>
        <v>2418.9959999999996</v>
      </c>
      <c r="BP32" s="25">
        <f t="shared" si="141"/>
        <v>4104.228</v>
      </c>
      <c r="BQ32" s="25">
        <f t="shared" si="141"/>
        <v>2365.98</v>
      </c>
      <c r="BR32" s="25">
        <f t="shared" si="141"/>
        <v>2544.768</v>
      </c>
      <c r="BS32" s="25">
        <f t="shared" si="141"/>
        <v>2967.2039999999997</v>
      </c>
      <c r="BT32" s="25">
        <f t="shared" si="141"/>
        <v>5495.616</v>
      </c>
      <c r="BU32" s="25">
        <f t="shared" si="141"/>
        <v>3205.2119999999995</v>
      </c>
      <c r="BV32" s="25">
        <f t="shared" si="141"/>
        <v>3744.3959999999997</v>
      </c>
      <c r="BW32" s="25">
        <f t="shared" si="141"/>
        <v>3374.4119999999994</v>
      </c>
      <c r="BX32" s="25">
        <f t="shared" si="141"/>
        <v>2997.0959999999995</v>
      </c>
      <c r="BY32" s="25">
        <f t="shared" si="141"/>
        <v>4534.5599999999995</v>
      </c>
      <c r="BZ32" s="25">
        <f t="shared" si="141"/>
        <v>2378.388</v>
      </c>
      <c r="CA32" s="8" t="s">
        <v>173</v>
      </c>
      <c r="CB32" s="24">
        <v>0</v>
      </c>
      <c r="CC32" s="24">
        <v>0.47</v>
      </c>
      <c r="CD32" s="25">
        <f aca="true" t="shared" si="142" ref="CD32:CM32">$CC$32*CD38*$B$44</f>
        <v>2632.188</v>
      </c>
      <c r="CE32" s="25">
        <f t="shared" si="142"/>
        <v>2913.06</v>
      </c>
      <c r="CF32" s="25">
        <f t="shared" si="142"/>
        <v>2915.316</v>
      </c>
      <c r="CG32" s="25">
        <f t="shared" si="142"/>
        <v>2896.7039999999997</v>
      </c>
      <c r="CH32" s="25">
        <f t="shared" si="142"/>
        <v>2664.8999999999996</v>
      </c>
      <c r="CI32" s="25">
        <f t="shared" si="142"/>
        <v>2689.7159999999994</v>
      </c>
      <c r="CJ32" s="25">
        <f t="shared" si="142"/>
        <v>2721.864</v>
      </c>
      <c r="CK32" s="25">
        <f t="shared" si="142"/>
        <v>2703.816</v>
      </c>
      <c r="CL32" s="25">
        <f t="shared" si="142"/>
        <v>2609.064</v>
      </c>
      <c r="CM32" s="25">
        <f t="shared" si="142"/>
        <v>2609.6279999999997</v>
      </c>
      <c r="CN32" s="8" t="s">
        <v>173</v>
      </c>
      <c r="CO32" s="20" t="s">
        <v>198</v>
      </c>
      <c r="CP32" s="24">
        <v>0.26</v>
      </c>
      <c r="CQ32" s="25">
        <f>$CP$32*CQ38*$B$44</f>
        <v>11653.511999999999</v>
      </c>
      <c r="CR32" s="25">
        <f>$CP$32*CR38*$B$44</f>
        <v>11802.336000000001</v>
      </c>
      <c r="CS32" s="25">
        <f>$CP$32*CS38*$B$44</f>
        <v>8816.184000000001</v>
      </c>
      <c r="CT32" s="25">
        <f>$CP$32*CT38*$B$44</f>
        <v>11297.208</v>
      </c>
      <c r="CU32" s="25">
        <f>$CP$32*CU38*$B$44</f>
        <v>3436.3680000000004</v>
      </c>
      <c r="CV32" s="8" t="s">
        <v>173</v>
      </c>
      <c r="CW32" s="24">
        <v>0</v>
      </c>
      <c r="CX32" s="24">
        <v>0.47</v>
      </c>
      <c r="CY32" s="31">
        <f aca="true" t="shared" si="143" ref="CY32:DT32">$CX$32*CY38*$B$44</f>
        <v>3143.1719999999996</v>
      </c>
      <c r="CZ32" s="31">
        <f t="shared" si="143"/>
        <v>2669.9759999999997</v>
      </c>
      <c r="DA32" s="31">
        <f t="shared" si="143"/>
        <v>2749.5</v>
      </c>
      <c r="DB32" s="31">
        <f t="shared" si="143"/>
        <v>2706.6359999999995</v>
      </c>
      <c r="DC32" s="31">
        <f t="shared" si="143"/>
        <v>3066.4680000000003</v>
      </c>
      <c r="DD32" s="31">
        <f t="shared" si="143"/>
        <v>2915.316</v>
      </c>
      <c r="DE32" s="31">
        <f t="shared" si="143"/>
        <v>3310.1159999999995</v>
      </c>
      <c r="DF32" s="31">
        <f t="shared" si="143"/>
        <v>2466.3720000000003</v>
      </c>
      <c r="DG32" s="31">
        <f t="shared" si="143"/>
        <v>3208.5959999999995</v>
      </c>
      <c r="DH32" s="31">
        <f t="shared" si="143"/>
        <v>2431.968</v>
      </c>
      <c r="DI32" s="31">
        <f t="shared" si="143"/>
        <v>2644.0319999999997</v>
      </c>
      <c r="DJ32" s="31">
        <f t="shared" si="143"/>
        <v>2849.328</v>
      </c>
      <c r="DK32" s="31">
        <f t="shared" si="143"/>
        <v>2871.888</v>
      </c>
      <c r="DL32" s="31">
        <f t="shared" si="143"/>
        <v>3436.4519999999998</v>
      </c>
      <c r="DM32" s="31">
        <f t="shared" si="143"/>
        <v>3118.3559999999998</v>
      </c>
      <c r="DN32" s="31">
        <f t="shared" si="143"/>
        <v>2841.9959999999996</v>
      </c>
      <c r="DO32" s="31">
        <f t="shared" si="143"/>
        <v>2964.384</v>
      </c>
      <c r="DP32" s="31">
        <f t="shared" si="143"/>
        <v>2856.66</v>
      </c>
      <c r="DQ32" s="31">
        <f t="shared" si="143"/>
        <v>2808.156</v>
      </c>
      <c r="DR32" s="31">
        <f t="shared" si="143"/>
        <v>2910.24</v>
      </c>
      <c r="DS32" s="31">
        <f t="shared" si="143"/>
        <v>2923.776</v>
      </c>
      <c r="DT32" s="31">
        <f t="shared" si="143"/>
        <v>3095.7959999999994</v>
      </c>
      <c r="DU32" s="8" t="s">
        <v>173</v>
      </c>
      <c r="DV32" s="24">
        <v>0</v>
      </c>
      <c r="DW32" s="24">
        <v>0.47</v>
      </c>
      <c r="DX32" s="31">
        <f>$DW$32*DX38*$B$44</f>
        <v>1953.696</v>
      </c>
      <c r="DY32" s="8" t="s">
        <v>173</v>
      </c>
      <c r="DZ32" s="24">
        <v>0.47</v>
      </c>
      <c r="EA32" s="31">
        <f>$DZ$32*EA38*$B$44</f>
        <v>2843.124</v>
      </c>
      <c r="EB32" s="26" t="s">
        <v>14</v>
      </c>
      <c r="EC32" s="24">
        <v>0</v>
      </c>
      <c r="ED32" s="24">
        <v>0.47</v>
      </c>
      <c r="EE32" s="25">
        <f>$ED$32*EE38*$B$44</f>
        <v>2763.036</v>
      </c>
      <c r="EF32" s="8" t="s">
        <v>173</v>
      </c>
      <c r="EG32" s="24">
        <v>0</v>
      </c>
      <c r="EH32" s="24">
        <v>0.47</v>
      </c>
      <c r="EI32" s="25">
        <f t="shared" si="129"/>
        <v>2611.3199999999997</v>
      </c>
      <c r="EJ32" s="26" t="s">
        <v>173</v>
      </c>
      <c r="EK32" s="24">
        <v>0.7472826086956521</v>
      </c>
      <c r="EL32" s="24">
        <v>0.55</v>
      </c>
      <c r="EM32" s="25">
        <f>$EL$32*EM38*$B$44</f>
        <v>2744.28</v>
      </c>
      <c r="EN32" s="8" t="s">
        <v>173</v>
      </c>
      <c r="EO32" s="24">
        <v>0</v>
      </c>
      <c r="EP32" s="24">
        <v>0.47</v>
      </c>
      <c r="EQ32" s="25">
        <f aca="true" t="shared" si="144" ref="EQ32:FA32">$EP$32*EQ38*$B$44</f>
        <v>3186.6000000000004</v>
      </c>
      <c r="ER32" s="25">
        <f t="shared" si="144"/>
        <v>3192.804</v>
      </c>
      <c r="ES32" s="25">
        <f t="shared" si="144"/>
        <v>2151.66</v>
      </c>
      <c r="ET32" s="25">
        <f t="shared" si="144"/>
        <v>2512.62</v>
      </c>
      <c r="EU32" s="25">
        <f t="shared" si="144"/>
        <v>3127.38</v>
      </c>
      <c r="EV32" s="25">
        <f t="shared" si="144"/>
        <v>5606.724</v>
      </c>
      <c r="EW32" s="25">
        <f t="shared" si="144"/>
        <v>2526.7200000000003</v>
      </c>
      <c r="EX32" s="25">
        <f t="shared" si="144"/>
        <v>2954.232</v>
      </c>
      <c r="EY32" s="25">
        <f t="shared" si="144"/>
        <v>3187.1639999999998</v>
      </c>
      <c r="EZ32" s="25">
        <f t="shared" si="144"/>
        <v>3580.8359999999993</v>
      </c>
      <c r="FA32" s="25">
        <f t="shared" si="144"/>
        <v>2429.1479999999997</v>
      </c>
      <c r="FB32" s="8" t="s">
        <v>173</v>
      </c>
      <c r="FC32" s="24">
        <v>0</v>
      </c>
      <c r="FD32" s="24">
        <v>0.47</v>
      </c>
      <c r="FE32" s="31">
        <f>$I$32*FE38*$B$44</f>
        <v>3010.6319999999996</v>
      </c>
      <c r="FF32" s="31">
        <f aca="true" t="shared" si="145" ref="FF32:FK32">$I$32*FF38*$B$44</f>
        <v>3186.036</v>
      </c>
      <c r="FG32" s="31">
        <f t="shared" si="145"/>
        <v>2606.808</v>
      </c>
      <c r="FH32" s="31">
        <f t="shared" si="145"/>
        <v>3358.0559999999996</v>
      </c>
      <c r="FI32" s="31">
        <f t="shared" si="145"/>
        <v>2672.232</v>
      </c>
      <c r="FJ32" s="31">
        <f t="shared" si="145"/>
        <v>2562.252</v>
      </c>
      <c r="FK32" s="31">
        <f t="shared" si="145"/>
        <v>2860.6079999999997</v>
      </c>
      <c r="FL32" s="31">
        <f>$CX$32*FL38*$B$44</f>
        <v>2970.0240000000003</v>
      </c>
      <c r="FM32" s="31">
        <f>$AM$32*FM38*$B$44</f>
        <v>2638.9559999999997</v>
      </c>
    </row>
    <row r="33" spans="1:169" ht="12.75">
      <c r="A33" s="48" t="s">
        <v>174</v>
      </c>
      <c r="B33" s="48"/>
      <c r="C33" s="48"/>
      <c r="D33" s="48"/>
      <c r="E33" s="48"/>
      <c r="F33" s="48"/>
      <c r="G33" s="8" t="s">
        <v>14</v>
      </c>
      <c r="H33" s="11">
        <v>0</v>
      </c>
      <c r="I33" s="24">
        <v>0.29</v>
      </c>
      <c r="J33" s="31">
        <f>$I$33*J38*$B$44</f>
        <v>1679.448</v>
      </c>
      <c r="K33" s="31">
        <f>$I$33*K38*$B$44</f>
        <v>2057.028</v>
      </c>
      <c r="L33" s="31">
        <f>$I$33*L38*$B$44</f>
        <v>2517.7799999999997</v>
      </c>
      <c r="M33" s="31">
        <f>$I$33*M38*$B$44</f>
        <v>1605.3239999999998</v>
      </c>
      <c r="N33" s="31">
        <f>$I$33*N38*$B$44</f>
        <v>1485.96</v>
      </c>
      <c r="O33" s="31">
        <f aca="true" t="shared" si="146" ref="O33:AJ33">$I$33*O38*$B$44</f>
        <v>4744.98</v>
      </c>
      <c r="P33" s="31">
        <f t="shared" si="146"/>
        <v>2028.1439999999998</v>
      </c>
      <c r="Q33" s="31">
        <f t="shared" si="146"/>
        <v>2020.1399999999999</v>
      </c>
      <c r="R33" s="31">
        <f t="shared" si="146"/>
        <v>1921.656</v>
      </c>
      <c r="S33" s="31">
        <f t="shared" si="146"/>
        <v>1964.1119999999999</v>
      </c>
      <c r="T33" s="31">
        <f t="shared" si="146"/>
        <v>2099.4839999999995</v>
      </c>
      <c r="U33" s="31">
        <f t="shared" si="146"/>
        <v>1204.08</v>
      </c>
      <c r="V33" s="31">
        <f t="shared" si="146"/>
        <v>2815.3199999999997</v>
      </c>
      <c r="W33" s="31">
        <f t="shared" si="146"/>
        <v>1462.9919999999997</v>
      </c>
      <c r="X33" s="31">
        <f t="shared" si="146"/>
        <v>3083.6279999999997</v>
      </c>
      <c r="Y33" s="31">
        <f t="shared" si="146"/>
        <v>2171.1719999999996</v>
      </c>
      <c r="Z33" s="31">
        <f t="shared" si="146"/>
        <v>2171.868</v>
      </c>
      <c r="AA33" s="31">
        <f t="shared" si="146"/>
        <v>2018.052</v>
      </c>
      <c r="AB33" s="31">
        <f t="shared" si="146"/>
        <v>1617.8519999999999</v>
      </c>
      <c r="AC33" s="31">
        <f t="shared" si="146"/>
        <v>2202.84</v>
      </c>
      <c r="AD33" s="31">
        <f t="shared" si="146"/>
        <v>1820.04</v>
      </c>
      <c r="AE33" s="31">
        <f t="shared" si="146"/>
        <v>2534.4839999999995</v>
      </c>
      <c r="AF33" s="31">
        <f t="shared" si="146"/>
        <v>1714.2479999999998</v>
      </c>
      <c r="AG33" s="31">
        <f t="shared" si="146"/>
        <v>1959.2399999999998</v>
      </c>
      <c r="AH33" s="31">
        <f t="shared" si="146"/>
        <v>1492.224</v>
      </c>
      <c r="AI33" s="31">
        <f t="shared" si="146"/>
        <v>1591.752</v>
      </c>
      <c r="AJ33" s="31">
        <f t="shared" si="146"/>
        <v>1757.052</v>
      </c>
      <c r="AK33" s="8" t="s">
        <v>14</v>
      </c>
      <c r="AL33" s="20">
        <v>0</v>
      </c>
      <c r="AM33" s="24">
        <v>0.29</v>
      </c>
      <c r="AN33" s="31">
        <f>$AM$33*AN38*$B$44</f>
        <v>1796.0279999999998</v>
      </c>
      <c r="AO33" s="31">
        <f>$AM$33*AO38*$B$44</f>
        <v>1600.1039999999998</v>
      </c>
      <c r="AP33" s="26" t="s">
        <v>14</v>
      </c>
      <c r="AQ33" s="24">
        <v>0</v>
      </c>
      <c r="AR33" s="24">
        <v>0.3</v>
      </c>
      <c r="AS33" s="25">
        <f aca="true" t="shared" si="147" ref="AS33:AX33">$AR$33*AS38*$B$44</f>
        <v>1641.2399999999998</v>
      </c>
      <c r="AT33" s="25">
        <f t="shared" si="147"/>
        <v>1635.84</v>
      </c>
      <c r="AU33" s="25">
        <f t="shared" si="147"/>
        <v>1676.88</v>
      </c>
      <c r="AV33" s="25">
        <f t="shared" si="147"/>
        <v>1702.4399999999996</v>
      </c>
      <c r="AW33" s="25">
        <f t="shared" si="147"/>
        <v>1647.3600000000001</v>
      </c>
      <c r="AX33" s="25">
        <f t="shared" si="147"/>
        <v>1666.08</v>
      </c>
      <c r="AY33" s="8" t="s">
        <v>14</v>
      </c>
      <c r="AZ33" s="24">
        <v>0</v>
      </c>
      <c r="BA33" s="24">
        <v>0.29</v>
      </c>
      <c r="BB33" s="25">
        <f>$BA$33*BB38*$B$44</f>
        <v>1586.5319999999997</v>
      </c>
      <c r="BC33" s="25">
        <f>$BA$33*BC38*$B$44</f>
        <v>1608.1079999999997</v>
      </c>
      <c r="BD33" s="25">
        <f>$BA$33*BD38*$B$44</f>
        <v>1621.3319999999999</v>
      </c>
      <c r="BE33" s="25">
        <f>$BA$33*BE38*$B$44</f>
        <v>1799.856</v>
      </c>
      <c r="BF33" s="25">
        <f aca="true" t="shared" si="148" ref="BF33:BZ33">$BA$33*BF38*$B$44</f>
        <v>1828.0439999999999</v>
      </c>
      <c r="BG33" s="25">
        <f t="shared" si="148"/>
        <v>1961.6760000000002</v>
      </c>
      <c r="BH33" s="25">
        <f t="shared" si="148"/>
        <v>1676.3159999999998</v>
      </c>
      <c r="BI33" s="25">
        <f t="shared" si="148"/>
        <v>3050.916</v>
      </c>
      <c r="BJ33" s="25">
        <f t="shared" si="148"/>
        <v>1653</v>
      </c>
      <c r="BK33" s="25">
        <f t="shared" si="148"/>
        <v>2503.5119999999997</v>
      </c>
      <c r="BL33" s="25">
        <f t="shared" si="148"/>
        <v>1586.5319999999997</v>
      </c>
      <c r="BM33" s="25">
        <f t="shared" si="148"/>
        <v>1689.54</v>
      </c>
      <c r="BN33" s="25">
        <f t="shared" si="148"/>
        <v>2004.132</v>
      </c>
      <c r="BO33" s="25">
        <f t="shared" si="148"/>
        <v>1492.572</v>
      </c>
      <c r="BP33" s="25">
        <f t="shared" si="148"/>
        <v>2532.3959999999997</v>
      </c>
      <c r="BQ33" s="25">
        <f t="shared" si="148"/>
        <v>1459.86</v>
      </c>
      <c r="BR33" s="25">
        <f t="shared" si="148"/>
        <v>1570.176</v>
      </c>
      <c r="BS33" s="25">
        <f t="shared" si="148"/>
        <v>1830.828</v>
      </c>
      <c r="BT33" s="25">
        <f t="shared" si="148"/>
        <v>3390.9119999999994</v>
      </c>
      <c r="BU33" s="25">
        <f t="shared" si="148"/>
        <v>1977.6839999999997</v>
      </c>
      <c r="BV33" s="25">
        <f t="shared" si="148"/>
        <v>2310.372</v>
      </c>
      <c r="BW33" s="25">
        <f t="shared" si="148"/>
        <v>2082.084</v>
      </c>
      <c r="BX33" s="25">
        <f t="shared" si="148"/>
        <v>1849.272</v>
      </c>
      <c r="BY33" s="25">
        <f t="shared" si="148"/>
        <v>2797.92</v>
      </c>
      <c r="BZ33" s="25">
        <f t="shared" si="148"/>
        <v>1467.5159999999998</v>
      </c>
      <c r="CA33" s="8" t="s">
        <v>14</v>
      </c>
      <c r="CB33" s="24">
        <v>0</v>
      </c>
      <c r="CC33" s="24">
        <v>0.29</v>
      </c>
      <c r="CD33" s="25">
        <f aca="true" t="shared" si="149" ref="CD33:CM33">$CC$33*CD38*$B$44</f>
        <v>1624.116</v>
      </c>
      <c r="CE33" s="25">
        <f t="shared" si="149"/>
        <v>1797.42</v>
      </c>
      <c r="CF33" s="25">
        <f t="shared" si="149"/>
        <v>1798.812</v>
      </c>
      <c r="CG33" s="25">
        <f t="shared" si="149"/>
        <v>1787.328</v>
      </c>
      <c r="CH33" s="25">
        <f t="shared" si="149"/>
        <v>1644.2999999999997</v>
      </c>
      <c r="CI33" s="25">
        <f t="shared" si="149"/>
        <v>1659.6119999999999</v>
      </c>
      <c r="CJ33" s="25">
        <f t="shared" si="149"/>
        <v>1679.448</v>
      </c>
      <c r="CK33" s="25">
        <f t="shared" si="149"/>
        <v>1668.312</v>
      </c>
      <c r="CL33" s="25">
        <f t="shared" si="149"/>
        <v>1609.848</v>
      </c>
      <c r="CM33" s="25">
        <f t="shared" si="149"/>
        <v>1610.196</v>
      </c>
      <c r="CN33" s="8" t="s">
        <v>14</v>
      </c>
      <c r="CO33" s="20" t="s">
        <v>198</v>
      </c>
      <c r="CP33" s="24">
        <v>0.29</v>
      </c>
      <c r="CQ33" s="25">
        <f>$CP$33*CQ38*$B$44</f>
        <v>12998.147999999997</v>
      </c>
      <c r="CR33" s="25">
        <f>$CP$33*CR38*$B$44</f>
        <v>13164.144</v>
      </c>
      <c r="CS33" s="25">
        <f>$CP$33*CS38*$B$44</f>
        <v>9833.435999999998</v>
      </c>
      <c r="CT33" s="25">
        <f>$CP$33*CT38*$B$44</f>
        <v>12600.732</v>
      </c>
      <c r="CU33" s="25">
        <f>$CP$33*CU38*$B$44</f>
        <v>3832.8720000000003</v>
      </c>
      <c r="CV33" s="8" t="s">
        <v>14</v>
      </c>
      <c r="CW33" s="24">
        <v>0</v>
      </c>
      <c r="CX33" s="24">
        <v>0.29</v>
      </c>
      <c r="CY33" s="31">
        <f aca="true" t="shared" si="150" ref="CY33:DT33">$CX$33*CY38*$B$44</f>
        <v>1939.4039999999995</v>
      </c>
      <c r="CZ33" s="31">
        <f t="shared" si="150"/>
        <v>1647.4319999999998</v>
      </c>
      <c r="DA33" s="31">
        <f t="shared" si="150"/>
        <v>1696.5</v>
      </c>
      <c r="DB33" s="31">
        <f t="shared" si="150"/>
        <v>1670.052</v>
      </c>
      <c r="DC33" s="31">
        <f t="shared" si="150"/>
        <v>1892.076</v>
      </c>
      <c r="DD33" s="31">
        <f t="shared" si="150"/>
        <v>1798.812</v>
      </c>
      <c r="DE33" s="31">
        <f t="shared" si="150"/>
        <v>2042.4119999999998</v>
      </c>
      <c r="DF33" s="31">
        <f t="shared" si="150"/>
        <v>1521.8039999999999</v>
      </c>
      <c r="DG33" s="31">
        <f t="shared" si="150"/>
        <v>1979.772</v>
      </c>
      <c r="DH33" s="31">
        <f t="shared" si="150"/>
        <v>1500.5759999999998</v>
      </c>
      <c r="DI33" s="31">
        <f t="shared" si="150"/>
        <v>1631.424</v>
      </c>
      <c r="DJ33" s="31">
        <f t="shared" si="150"/>
        <v>1758.0959999999998</v>
      </c>
      <c r="DK33" s="31">
        <f t="shared" si="150"/>
        <v>1772.0159999999996</v>
      </c>
      <c r="DL33" s="31">
        <f t="shared" si="150"/>
        <v>2120.3639999999996</v>
      </c>
      <c r="DM33" s="31">
        <f t="shared" si="150"/>
        <v>1924.0919999999996</v>
      </c>
      <c r="DN33" s="31">
        <f t="shared" si="150"/>
        <v>1753.5719999999997</v>
      </c>
      <c r="DO33" s="31">
        <f t="shared" si="150"/>
        <v>1829.0880000000002</v>
      </c>
      <c r="DP33" s="31">
        <f t="shared" si="150"/>
        <v>1762.62</v>
      </c>
      <c r="DQ33" s="31">
        <f t="shared" si="150"/>
        <v>1732.692</v>
      </c>
      <c r="DR33" s="31">
        <f t="shared" si="150"/>
        <v>1795.6799999999998</v>
      </c>
      <c r="DS33" s="31">
        <f t="shared" si="150"/>
        <v>1804.0319999999997</v>
      </c>
      <c r="DT33" s="31">
        <f t="shared" si="150"/>
        <v>1910.1719999999998</v>
      </c>
      <c r="DU33" s="8" t="s">
        <v>14</v>
      </c>
      <c r="DV33" s="24">
        <v>0</v>
      </c>
      <c r="DW33" s="24">
        <v>0.29</v>
      </c>
      <c r="DX33" s="31">
        <f>$DW$33*DX38*$B$44</f>
        <v>1205.4719999999998</v>
      </c>
      <c r="DY33" s="8" t="s">
        <v>14</v>
      </c>
      <c r="DZ33" s="24">
        <v>0.29</v>
      </c>
      <c r="EA33" s="31">
        <f>$DZ$33*EA38*$B$44</f>
        <v>1754.268</v>
      </c>
      <c r="EB33" s="26" t="s">
        <v>14</v>
      </c>
      <c r="EC33" s="24">
        <v>0</v>
      </c>
      <c r="ED33" s="24">
        <v>0.29</v>
      </c>
      <c r="EE33" s="25">
        <f>$ED$33*EE38*$B$44</f>
        <v>1704.8519999999996</v>
      </c>
      <c r="EF33" s="8" t="s">
        <v>14</v>
      </c>
      <c r="EG33" s="24">
        <v>0</v>
      </c>
      <c r="EH33" s="24">
        <v>0.29</v>
      </c>
      <c r="EI33" s="25">
        <f t="shared" si="129"/>
        <v>1611.2399999999998</v>
      </c>
      <c r="EJ33" s="26" t="s">
        <v>14</v>
      </c>
      <c r="EK33" s="24">
        <v>0.7472826086956521</v>
      </c>
      <c r="EL33" s="24">
        <v>0.3</v>
      </c>
      <c r="EM33" s="25">
        <f>$EL$33*EM38*$B$44</f>
        <v>1496.8799999999999</v>
      </c>
      <c r="EN33" s="8" t="s">
        <v>14</v>
      </c>
      <c r="EO33" s="24">
        <v>0</v>
      </c>
      <c r="EP33" s="24">
        <v>0.29</v>
      </c>
      <c r="EQ33" s="25">
        <f aca="true" t="shared" si="151" ref="EQ33:FA33">$EP$33*EQ38*$B$44</f>
        <v>1966.1999999999998</v>
      </c>
      <c r="ER33" s="25">
        <f t="shared" si="151"/>
        <v>1970.0279999999998</v>
      </c>
      <c r="ES33" s="25">
        <f t="shared" si="151"/>
        <v>1327.62</v>
      </c>
      <c r="ET33" s="25">
        <f t="shared" si="151"/>
        <v>1550.34</v>
      </c>
      <c r="EU33" s="25">
        <f t="shared" si="151"/>
        <v>1929.6599999999999</v>
      </c>
      <c r="EV33" s="25">
        <f t="shared" si="151"/>
        <v>3459.468</v>
      </c>
      <c r="EW33" s="25">
        <f t="shared" si="151"/>
        <v>1559.04</v>
      </c>
      <c r="EX33" s="25">
        <f t="shared" si="151"/>
        <v>1822.8239999999998</v>
      </c>
      <c r="EY33" s="25">
        <f t="shared" si="151"/>
        <v>1966.5479999999998</v>
      </c>
      <c r="EZ33" s="25">
        <f t="shared" si="151"/>
        <v>2209.4519999999998</v>
      </c>
      <c r="FA33" s="25">
        <f t="shared" si="151"/>
        <v>1498.8359999999998</v>
      </c>
      <c r="FB33" s="8" t="s">
        <v>14</v>
      </c>
      <c r="FC33" s="24">
        <v>0</v>
      </c>
      <c r="FD33" s="24">
        <v>0.29</v>
      </c>
      <c r="FE33" s="31">
        <f>$I$33*FE38*$B$44</f>
        <v>1857.6239999999996</v>
      </c>
      <c r="FF33" s="31">
        <f aca="true" t="shared" si="152" ref="FF33:FK33">$I$33*FF38*$B$44</f>
        <v>1965.8519999999996</v>
      </c>
      <c r="FG33" s="31">
        <f t="shared" si="152"/>
        <v>1608.4559999999997</v>
      </c>
      <c r="FH33" s="31">
        <f t="shared" si="152"/>
        <v>2071.9919999999997</v>
      </c>
      <c r="FI33" s="31">
        <f t="shared" si="152"/>
        <v>1648.8239999999998</v>
      </c>
      <c r="FJ33" s="31">
        <f t="shared" si="152"/>
        <v>1580.964</v>
      </c>
      <c r="FK33" s="31">
        <f t="shared" si="152"/>
        <v>1765.056</v>
      </c>
      <c r="FL33" s="31">
        <f>$CX$33*FL38*$B$44</f>
        <v>1832.568</v>
      </c>
      <c r="FM33" s="31">
        <f>$AM$33*FM38*$B$44</f>
        <v>1628.2919999999997</v>
      </c>
    </row>
    <row r="34" spans="1:169" ht="12.75">
      <c r="A34" s="48" t="s">
        <v>175</v>
      </c>
      <c r="B34" s="48"/>
      <c r="C34" s="48"/>
      <c r="D34" s="48"/>
      <c r="E34" s="48"/>
      <c r="F34" s="48"/>
      <c r="G34" s="8" t="s">
        <v>14</v>
      </c>
      <c r="H34" s="11">
        <v>0</v>
      </c>
      <c r="I34" s="24">
        <v>0</v>
      </c>
      <c r="J34" s="31">
        <f aca="true" t="shared" si="153" ref="J34:AJ34">$I$34*J38*$B$44</f>
        <v>0</v>
      </c>
      <c r="K34" s="31">
        <f t="shared" si="153"/>
        <v>0</v>
      </c>
      <c r="L34" s="31">
        <f t="shared" si="153"/>
        <v>0</v>
      </c>
      <c r="M34" s="31">
        <f t="shared" si="153"/>
        <v>0</v>
      </c>
      <c r="N34" s="31">
        <f t="shared" si="153"/>
        <v>0</v>
      </c>
      <c r="O34" s="31">
        <f t="shared" si="153"/>
        <v>0</v>
      </c>
      <c r="P34" s="31">
        <f t="shared" si="153"/>
        <v>0</v>
      </c>
      <c r="Q34" s="31">
        <f t="shared" si="153"/>
        <v>0</v>
      </c>
      <c r="R34" s="31">
        <f t="shared" si="153"/>
        <v>0</v>
      </c>
      <c r="S34" s="31">
        <f t="shared" si="153"/>
        <v>0</v>
      </c>
      <c r="T34" s="31">
        <f t="shared" si="153"/>
        <v>0</v>
      </c>
      <c r="U34" s="31">
        <f t="shared" si="153"/>
        <v>0</v>
      </c>
      <c r="V34" s="31">
        <f t="shared" si="153"/>
        <v>0</v>
      </c>
      <c r="W34" s="31">
        <f t="shared" si="153"/>
        <v>0</v>
      </c>
      <c r="X34" s="31">
        <f t="shared" si="153"/>
        <v>0</v>
      </c>
      <c r="Y34" s="31">
        <f t="shared" si="153"/>
        <v>0</v>
      </c>
      <c r="Z34" s="31">
        <f t="shared" si="153"/>
        <v>0</v>
      </c>
      <c r="AA34" s="31">
        <f t="shared" si="153"/>
        <v>0</v>
      </c>
      <c r="AB34" s="31">
        <f t="shared" si="153"/>
        <v>0</v>
      </c>
      <c r="AC34" s="31">
        <f t="shared" si="153"/>
        <v>0</v>
      </c>
      <c r="AD34" s="31">
        <f t="shared" si="153"/>
        <v>0</v>
      </c>
      <c r="AE34" s="31">
        <f t="shared" si="153"/>
        <v>0</v>
      </c>
      <c r="AF34" s="31">
        <f t="shared" si="153"/>
        <v>0</v>
      </c>
      <c r="AG34" s="31">
        <f t="shared" si="153"/>
        <v>0</v>
      </c>
      <c r="AH34" s="31">
        <f t="shared" si="153"/>
        <v>0</v>
      </c>
      <c r="AI34" s="31">
        <f t="shared" si="153"/>
        <v>0</v>
      </c>
      <c r="AJ34" s="31">
        <f t="shared" si="153"/>
        <v>0</v>
      </c>
      <c r="AK34" s="8" t="s">
        <v>14</v>
      </c>
      <c r="AL34" s="20">
        <v>0</v>
      </c>
      <c r="AM34" s="24">
        <v>0</v>
      </c>
      <c r="AN34" s="31">
        <f>$AM$34*AN38*$B$44</f>
        <v>0</v>
      </c>
      <c r="AO34" s="31">
        <f>$AM$34*AO38*$B$44</f>
        <v>0</v>
      </c>
      <c r="AP34" s="26" t="s">
        <v>14</v>
      </c>
      <c r="AQ34" s="24">
        <v>0</v>
      </c>
      <c r="AR34" s="24">
        <v>0</v>
      </c>
      <c r="AS34" s="25">
        <f aca="true" t="shared" si="154" ref="AS34:AX34">$AR$34*AS38*$B$44</f>
        <v>0</v>
      </c>
      <c r="AT34" s="25">
        <f t="shared" si="154"/>
        <v>0</v>
      </c>
      <c r="AU34" s="25">
        <f t="shared" si="154"/>
        <v>0</v>
      </c>
      <c r="AV34" s="25">
        <f t="shared" si="154"/>
        <v>0</v>
      </c>
      <c r="AW34" s="25">
        <f t="shared" si="154"/>
        <v>0</v>
      </c>
      <c r="AX34" s="25">
        <f t="shared" si="154"/>
        <v>0</v>
      </c>
      <c r="AY34" s="8" t="s">
        <v>14</v>
      </c>
      <c r="AZ34" s="24">
        <v>0</v>
      </c>
      <c r="BA34" s="24">
        <v>0</v>
      </c>
      <c r="BB34" s="25">
        <f>$BA$34*BB38*$B$44</f>
        <v>0</v>
      </c>
      <c r="BC34" s="25">
        <f>$BA$34*BC38*$B$44</f>
        <v>0</v>
      </c>
      <c r="BD34" s="25">
        <f>$BA$34*BD38*$B$44</f>
        <v>0</v>
      </c>
      <c r="BE34" s="25">
        <f>$BA$34*BE38*$B$44</f>
        <v>0</v>
      </c>
      <c r="BF34" s="25">
        <f aca="true" t="shared" si="155" ref="BF34:BZ34">$BA$34*BF38*$B$44</f>
        <v>0</v>
      </c>
      <c r="BG34" s="25">
        <f t="shared" si="155"/>
        <v>0</v>
      </c>
      <c r="BH34" s="25">
        <f t="shared" si="155"/>
        <v>0</v>
      </c>
      <c r="BI34" s="25">
        <f t="shared" si="155"/>
        <v>0</v>
      </c>
      <c r="BJ34" s="25">
        <f t="shared" si="155"/>
        <v>0</v>
      </c>
      <c r="BK34" s="25">
        <f t="shared" si="155"/>
        <v>0</v>
      </c>
      <c r="BL34" s="25">
        <f t="shared" si="155"/>
        <v>0</v>
      </c>
      <c r="BM34" s="25">
        <f t="shared" si="155"/>
        <v>0</v>
      </c>
      <c r="BN34" s="25">
        <f t="shared" si="155"/>
        <v>0</v>
      </c>
      <c r="BO34" s="25">
        <f t="shared" si="155"/>
        <v>0</v>
      </c>
      <c r="BP34" s="25">
        <f t="shared" si="155"/>
        <v>0</v>
      </c>
      <c r="BQ34" s="25">
        <f t="shared" si="155"/>
        <v>0</v>
      </c>
      <c r="BR34" s="25">
        <f t="shared" si="155"/>
        <v>0</v>
      </c>
      <c r="BS34" s="25">
        <f t="shared" si="155"/>
        <v>0</v>
      </c>
      <c r="BT34" s="25">
        <f t="shared" si="155"/>
        <v>0</v>
      </c>
      <c r="BU34" s="25">
        <f t="shared" si="155"/>
        <v>0</v>
      </c>
      <c r="BV34" s="25">
        <f t="shared" si="155"/>
        <v>0</v>
      </c>
      <c r="BW34" s="25">
        <f t="shared" si="155"/>
        <v>0</v>
      </c>
      <c r="BX34" s="25">
        <f t="shared" si="155"/>
        <v>0</v>
      </c>
      <c r="BY34" s="25">
        <f t="shared" si="155"/>
        <v>0</v>
      </c>
      <c r="BZ34" s="25">
        <f t="shared" si="155"/>
        <v>0</v>
      </c>
      <c r="CA34" s="8" t="s">
        <v>14</v>
      </c>
      <c r="CB34" s="24">
        <v>0</v>
      </c>
      <c r="CC34" s="24">
        <v>0</v>
      </c>
      <c r="CD34" s="25">
        <f aca="true" t="shared" si="156" ref="CD34:CM34">$CC$34*CD38*$B$44</f>
        <v>0</v>
      </c>
      <c r="CE34" s="25">
        <f t="shared" si="156"/>
        <v>0</v>
      </c>
      <c r="CF34" s="25">
        <f t="shared" si="156"/>
        <v>0</v>
      </c>
      <c r="CG34" s="25">
        <f t="shared" si="156"/>
        <v>0</v>
      </c>
      <c r="CH34" s="25">
        <f t="shared" si="156"/>
        <v>0</v>
      </c>
      <c r="CI34" s="25">
        <f t="shared" si="156"/>
        <v>0</v>
      </c>
      <c r="CJ34" s="25">
        <f t="shared" si="156"/>
        <v>0</v>
      </c>
      <c r="CK34" s="25">
        <f t="shared" si="156"/>
        <v>0</v>
      </c>
      <c r="CL34" s="25">
        <f t="shared" si="156"/>
        <v>0</v>
      </c>
      <c r="CM34" s="25">
        <f t="shared" si="156"/>
        <v>0</v>
      </c>
      <c r="CN34" s="8" t="s">
        <v>14</v>
      </c>
      <c r="CO34" s="20" t="s">
        <v>198</v>
      </c>
      <c r="CP34" s="24">
        <v>0</v>
      </c>
      <c r="CQ34" s="25">
        <f>$CP$34*CQ38*$B$44</f>
        <v>0</v>
      </c>
      <c r="CR34" s="25">
        <f>$CP$34*CR38*$B$44</f>
        <v>0</v>
      </c>
      <c r="CS34" s="25">
        <f>$CP$34*CS38*$B$44</f>
        <v>0</v>
      </c>
      <c r="CT34" s="25">
        <f>$CP$34*CT38*$B$44</f>
        <v>0</v>
      </c>
      <c r="CU34" s="25">
        <f>$CP$34*CU38*$B$44</f>
        <v>0</v>
      </c>
      <c r="CV34" s="8" t="s">
        <v>14</v>
      </c>
      <c r="CW34" s="24">
        <v>0</v>
      </c>
      <c r="CX34" s="24">
        <v>0</v>
      </c>
      <c r="CY34" s="31">
        <f aca="true" t="shared" si="157" ref="CY34:DT34">$CX$34*CY38*$B$44</f>
        <v>0</v>
      </c>
      <c r="CZ34" s="31">
        <f t="shared" si="157"/>
        <v>0</v>
      </c>
      <c r="DA34" s="31">
        <f t="shared" si="157"/>
        <v>0</v>
      </c>
      <c r="DB34" s="31">
        <f t="shared" si="157"/>
        <v>0</v>
      </c>
      <c r="DC34" s="31">
        <f t="shared" si="157"/>
        <v>0</v>
      </c>
      <c r="DD34" s="31">
        <f t="shared" si="157"/>
        <v>0</v>
      </c>
      <c r="DE34" s="31">
        <f t="shared" si="157"/>
        <v>0</v>
      </c>
      <c r="DF34" s="31">
        <f t="shared" si="157"/>
        <v>0</v>
      </c>
      <c r="DG34" s="31">
        <f t="shared" si="157"/>
        <v>0</v>
      </c>
      <c r="DH34" s="31">
        <f t="shared" si="157"/>
        <v>0</v>
      </c>
      <c r="DI34" s="31">
        <f t="shared" si="157"/>
        <v>0</v>
      </c>
      <c r="DJ34" s="31">
        <f t="shared" si="157"/>
        <v>0</v>
      </c>
      <c r="DK34" s="31">
        <f t="shared" si="157"/>
        <v>0</v>
      </c>
      <c r="DL34" s="31">
        <f t="shared" si="157"/>
        <v>0</v>
      </c>
      <c r="DM34" s="31">
        <f t="shared" si="157"/>
        <v>0</v>
      </c>
      <c r="DN34" s="31">
        <f t="shared" si="157"/>
        <v>0</v>
      </c>
      <c r="DO34" s="31">
        <f t="shared" si="157"/>
        <v>0</v>
      </c>
      <c r="DP34" s="31">
        <f t="shared" si="157"/>
        <v>0</v>
      </c>
      <c r="DQ34" s="31">
        <f t="shared" si="157"/>
        <v>0</v>
      </c>
      <c r="DR34" s="31">
        <f t="shared" si="157"/>
        <v>0</v>
      </c>
      <c r="DS34" s="31">
        <f t="shared" si="157"/>
        <v>0</v>
      </c>
      <c r="DT34" s="31">
        <f t="shared" si="157"/>
        <v>0</v>
      </c>
      <c r="DU34" s="8" t="s">
        <v>14</v>
      </c>
      <c r="DV34" s="24">
        <v>0</v>
      </c>
      <c r="DW34" s="24">
        <v>0</v>
      </c>
      <c r="DX34" s="31">
        <f>$DW$34*DX38*$B$44</f>
        <v>0</v>
      </c>
      <c r="DY34" s="8" t="s">
        <v>14</v>
      </c>
      <c r="DZ34" s="24">
        <v>0</v>
      </c>
      <c r="EA34" s="31">
        <f>$DZ$34*EA38*$B$44</f>
        <v>0</v>
      </c>
      <c r="EB34" s="26" t="s">
        <v>14</v>
      </c>
      <c r="EC34" s="24">
        <v>0</v>
      </c>
      <c r="ED34" s="24">
        <v>0</v>
      </c>
      <c r="EE34" s="25">
        <f>$ED$34*EE38*$B$44</f>
        <v>0</v>
      </c>
      <c r="EF34" s="8" t="s">
        <v>14</v>
      </c>
      <c r="EG34" s="24">
        <v>0</v>
      </c>
      <c r="EH34" s="24">
        <v>0</v>
      </c>
      <c r="EI34" s="25">
        <f t="shared" si="129"/>
        <v>0</v>
      </c>
      <c r="EJ34" s="26" t="s">
        <v>14</v>
      </c>
      <c r="EK34" s="24">
        <v>0.7472826086956521</v>
      </c>
      <c r="EL34" s="24">
        <v>0</v>
      </c>
      <c r="EM34" s="25">
        <f>$EL$34*EM38*$B$44</f>
        <v>0</v>
      </c>
      <c r="EN34" s="8" t="s">
        <v>14</v>
      </c>
      <c r="EO34" s="24">
        <v>0</v>
      </c>
      <c r="EP34" s="24">
        <v>0</v>
      </c>
      <c r="EQ34" s="25">
        <f aca="true" t="shared" si="158" ref="EQ34:FA34">$EP$34*EQ38*$B$44</f>
        <v>0</v>
      </c>
      <c r="ER34" s="25">
        <f t="shared" si="158"/>
        <v>0</v>
      </c>
      <c r="ES34" s="25">
        <f t="shared" si="158"/>
        <v>0</v>
      </c>
      <c r="ET34" s="25">
        <f t="shared" si="158"/>
        <v>0</v>
      </c>
      <c r="EU34" s="25">
        <f t="shared" si="158"/>
        <v>0</v>
      </c>
      <c r="EV34" s="25">
        <f t="shared" si="158"/>
        <v>0</v>
      </c>
      <c r="EW34" s="25">
        <f t="shared" si="158"/>
        <v>0</v>
      </c>
      <c r="EX34" s="25">
        <f t="shared" si="158"/>
        <v>0</v>
      </c>
      <c r="EY34" s="25">
        <f t="shared" si="158"/>
        <v>0</v>
      </c>
      <c r="EZ34" s="25">
        <f t="shared" si="158"/>
        <v>0</v>
      </c>
      <c r="FA34" s="25">
        <f t="shared" si="158"/>
        <v>0</v>
      </c>
      <c r="FB34" s="8" t="s">
        <v>14</v>
      </c>
      <c r="FC34" s="24">
        <v>0</v>
      </c>
      <c r="FD34" s="24">
        <v>0</v>
      </c>
      <c r="FE34" s="31">
        <f>$I$34*FE38*$B$44</f>
        <v>0</v>
      </c>
      <c r="FF34" s="31">
        <f aca="true" t="shared" si="159" ref="FF34:FK34">$I$34*FF38*$B$44</f>
        <v>0</v>
      </c>
      <c r="FG34" s="31">
        <f t="shared" si="159"/>
        <v>0</v>
      </c>
      <c r="FH34" s="31">
        <f t="shared" si="159"/>
        <v>0</v>
      </c>
      <c r="FI34" s="31">
        <f t="shared" si="159"/>
        <v>0</v>
      </c>
      <c r="FJ34" s="31">
        <f t="shared" si="159"/>
        <v>0</v>
      </c>
      <c r="FK34" s="31">
        <f t="shared" si="159"/>
        <v>0</v>
      </c>
      <c r="FL34" s="31">
        <f>$CX$34*FL38*$B$44</f>
        <v>0</v>
      </c>
      <c r="FM34" s="31">
        <f>$AM$34*FM38*$B$44</f>
        <v>0</v>
      </c>
    </row>
    <row r="35" spans="1:169" ht="12.75">
      <c r="A35" s="48" t="s">
        <v>191</v>
      </c>
      <c r="B35" s="48"/>
      <c r="C35" s="48"/>
      <c r="D35" s="48"/>
      <c r="E35" s="48"/>
      <c r="F35" s="48"/>
      <c r="G35" s="8" t="s">
        <v>14</v>
      </c>
      <c r="H35" s="11">
        <v>0</v>
      </c>
      <c r="I35" s="24">
        <v>0</v>
      </c>
      <c r="J35" s="31">
        <f aca="true" t="shared" si="160" ref="J35:AJ35">$I$35*J38*$B$44</f>
        <v>0</v>
      </c>
      <c r="K35" s="31">
        <f t="shared" si="160"/>
        <v>0</v>
      </c>
      <c r="L35" s="31">
        <f t="shared" si="160"/>
        <v>0</v>
      </c>
      <c r="M35" s="31">
        <f t="shared" si="160"/>
        <v>0</v>
      </c>
      <c r="N35" s="31">
        <f t="shared" si="160"/>
        <v>0</v>
      </c>
      <c r="O35" s="31">
        <f t="shared" si="160"/>
        <v>0</v>
      </c>
      <c r="P35" s="31">
        <f t="shared" si="160"/>
        <v>0</v>
      </c>
      <c r="Q35" s="31">
        <f t="shared" si="160"/>
        <v>0</v>
      </c>
      <c r="R35" s="31">
        <f t="shared" si="160"/>
        <v>0</v>
      </c>
      <c r="S35" s="31">
        <f t="shared" si="160"/>
        <v>0</v>
      </c>
      <c r="T35" s="31">
        <f t="shared" si="160"/>
        <v>0</v>
      </c>
      <c r="U35" s="31">
        <f t="shared" si="160"/>
        <v>0</v>
      </c>
      <c r="V35" s="31">
        <f t="shared" si="160"/>
        <v>0</v>
      </c>
      <c r="W35" s="31">
        <f t="shared" si="160"/>
        <v>0</v>
      </c>
      <c r="X35" s="31">
        <f t="shared" si="160"/>
        <v>0</v>
      </c>
      <c r="Y35" s="31">
        <f t="shared" si="160"/>
        <v>0</v>
      </c>
      <c r="Z35" s="31">
        <f t="shared" si="160"/>
        <v>0</v>
      </c>
      <c r="AA35" s="31">
        <f t="shared" si="160"/>
        <v>0</v>
      </c>
      <c r="AB35" s="31">
        <f t="shared" si="160"/>
        <v>0</v>
      </c>
      <c r="AC35" s="31">
        <f t="shared" si="160"/>
        <v>0</v>
      </c>
      <c r="AD35" s="31">
        <f t="shared" si="160"/>
        <v>0</v>
      </c>
      <c r="AE35" s="31">
        <f t="shared" si="160"/>
        <v>0</v>
      </c>
      <c r="AF35" s="31">
        <f t="shared" si="160"/>
        <v>0</v>
      </c>
      <c r="AG35" s="31">
        <f t="shared" si="160"/>
        <v>0</v>
      </c>
      <c r="AH35" s="31">
        <f t="shared" si="160"/>
        <v>0</v>
      </c>
      <c r="AI35" s="31">
        <f t="shared" si="160"/>
        <v>0</v>
      </c>
      <c r="AJ35" s="31">
        <f t="shared" si="160"/>
        <v>0</v>
      </c>
      <c r="AK35" s="8" t="s">
        <v>14</v>
      </c>
      <c r="AL35" s="20">
        <v>0</v>
      </c>
      <c r="AM35" s="24">
        <v>0</v>
      </c>
      <c r="AN35" s="31">
        <f>$AM$35*AN38*$B$44</f>
        <v>0</v>
      </c>
      <c r="AO35" s="31">
        <f>$AM$35*AO38*$B$44</f>
        <v>0</v>
      </c>
      <c r="AP35" s="26" t="s">
        <v>14</v>
      </c>
      <c r="AQ35" s="24">
        <v>0</v>
      </c>
      <c r="AR35" s="24">
        <v>0</v>
      </c>
      <c r="AS35" s="25">
        <f aca="true" t="shared" si="161" ref="AS35:AX35">$AR$35*AS38*$B$44</f>
        <v>0</v>
      </c>
      <c r="AT35" s="25">
        <f t="shared" si="161"/>
        <v>0</v>
      </c>
      <c r="AU35" s="25">
        <f t="shared" si="161"/>
        <v>0</v>
      </c>
      <c r="AV35" s="25">
        <f t="shared" si="161"/>
        <v>0</v>
      </c>
      <c r="AW35" s="25">
        <f t="shared" si="161"/>
        <v>0</v>
      </c>
      <c r="AX35" s="25">
        <f t="shared" si="161"/>
        <v>0</v>
      </c>
      <c r="AY35" s="8" t="s">
        <v>14</v>
      </c>
      <c r="AZ35" s="24">
        <v>0</v>
      </c>
      <c r="BA35" s="24">
        <v>0</v>
      </c>
      <c r="BB35" s="25">
        <f>$BA$35*BB38*$B$44</f>
        <v>0</v>
      </c>
      <c r="BC35" s="25">
        <f>$BA$35*BC38*$B$44</f>
        <v>0</v>
      </c>
      <c r="BD35" s="25">
        <f>$BA$35*BD38*$B$44</f>
        <v>0</v>
      </c>
      <c r="BE35" s="25">
        <f>$BA$35*BE38*$B$44</f>
        <v>0</v>
      </c>
      <c r="BF35" s="25">
        <f aca="true" t="shared" si="162" ref="BF35:BZ35">$BA$35*BF38*$B$44</f>
        <v>0</v>
      </c>
      <c r="BG35" s="25">
        <f t="shared" si="162"/>
        <v>0</v>
      </c>
      <c r="BH35" s="25">
        <f t="shared" si="162"/>
        <v>0</v>
      </c>
      <c r="BI35" s="25">
        <f t="shared" si="162"/>
        <v>0</v>
      </c>
      <c r="BJ35" s="25">
        <f t="shared" si="162"/>
        <v>0</v>
      </c>
      <c r="BK35" s="25">
        <f t="shared" si="162"/>
        <v>0</v>
      </c>
      <c r="BL35" s="25">
        <f t="shared" si="162"/>
        <v>0</v>
      </c>
      <c r="BM35" s="25">
        <f t="shared" si="162"/>
        <v>0</v>
      </c>
      <c r="BN35" s="25">
        <f t="shared" si="162"/>
        <v>0</v>
      </c>
      <c r="BO35" s="25">
        <f t="shared" si="162"/>
        <v>0</v>
      </c>
      <c r="BP35" s="25">
        <f t="shared" si="162"/>
        <v>0</v>
      </c>
      <c r="BQ35" s="25">
        <f t="shared" si="162"/>
        <v>0</v>
      </c>
      <c r="BR35" s="25">
        <f t="shared" si="162"/>
        <v>0</v>
      </c>
      <c r="BS35" s="25">
        <f t="shared" si="162"/>
        <v>0</v>
      </c>
      <c r="BT35" s="25">
        <f t="shared" si="162"/>
        <v>0</v>
      </c>
      <c r="BU35" s="25">
        <f t="shared" si="162"/>
        <v>0</v>
      </c>
      <c r="BV35" s="25">
        <f t="shared" si="162"/>
        <v>0</v>
      </c>
      <c r="BW35" s="25">
        <f t="shared" si="162"/>
        <v>0</v>
      </c>
      <c r="BX35" s="25">
        <f t="shared" si="162"/>
        <v>0</v>
      </c>
      <c r="BY35" s="25">
        <f t="shared" si="162"/>
        <v>0</v>
      </c>
      <c r="BZ35" s="25">
        <f t="shared" si="162"/>
        <v>0</v>
      </c>
      <c r="CA35" s="8" t="s">
        <v>14</v>
      </c>
      <c r="CB35" s="24">
        <v>0</v>
      </c>
      <c r="CC35" s="24">
        <v>0</v>
      </c>
      <c r="CD35" s="25">
        <f aca="true" t="shared" si="163" ref="CD35:CM35">$CC$35*CD38*$B$44</f>
        <v>0</v>
      </c>
      <c r="CE35" s="25">
        <f t="shared" si="163"/>
        <v>0</v>
      </c>
      <c r="CF35" s="25">
        <f t="shared" si="163"/>
        <v>0</v>
      </c>
      <c r="CG35" s="25">
        <f t="shared" si="163"/>
        <v>0</v>
      </c>
      <c r="CH35" s="25">
        <f t="shared" si="163"/>
        <v>0</v>
      </c>
      <c r="CI35" s="25">
        <f t="shared" si="163"/>
        <v>0</v>
      </c>
      <c r="CJ35" s="25">
        <f t="shared" si="163"/>
        <v>0</v>
      </c>
      <c r="CK35" s="25">
        <f t="shared" si="163"/>
        <v>0</v>
      </c>
      <c r="CL35" s="25">
        <f t="shared" si="163"/>
        <v>0</v>
      </c>
      <c r="CM35" s="25">
        <f t="shared" si="163"/>
        <v>0</v>
      </c>
      <c r="CN35" s="8" t="s">
        <v>14</v>
      </c>
      <c r="CO35" s="20" t="s">
        <v>198</v>
      </c>
      <c r="CP35" s="24">
        <v>0</v>
      </c>
      <c r="CQ35" s="25">
        <f>$CP$35*CQ38*$B$44</f>
        <v>0</v>
      </c>
      <c r="CR35" s="25">
        <f>$CP$35*CR38*$B$44</f>
        <v>0</v>
      </c>
      <c r="CS35" s="25">
        <f>$CP$35*CS38*$B$44</f>
        <v>0</v>
      </c>
      <c r="CT35" s="25">
        <f>$CP$35*CT38*$B$44</f>
        <v>0</v>
      </c>
      <c r="CU35" s="25">
        <f>$CP$35*CU38*$B$44</f>
        <v>0</v>
      </c>
      <c r="CV35" s="8" t="s">
        <v>14</v>
      </c>
      <c r="CW35" s="24">
        <v>0</v>
      </c>
      <c r="CX35" s="24">
        <v>0</v>
      </c>
      <c r="CY35" s="31">
        <f aca="true" t="shared" si="164" ref="CY35:DT35">$CX$35*CY38*$B$44</f>
        <v>0</v>
      </c>
      <c r="CZ35" s="31">
        <f t="shared" si="164"/>
        <v>0</v>
      </c>
      <c r="DA35" s="31">
        <f t="shared" si="164"/>
        <v>0</v>
      </c>
      <c r="DB35" s="31">
        <f t="shared" si="164"/>
        <v>0</v>
      </c>
      <c r="DC35" s="31">
        <f t="shared" si="164"/>
        <v>0</v>
      </c>
      <c r="DD35" s="31">
        <f t="shared" si="164"/>
        <v>0</v>
      </c>
      <c r="DE35" s="31">
        <f t="shared" si="164"/>
        <v>0</v>
      </c>
      <c r="DF35" s="31">
        <f t="shared" si="164"/>
        <v>0</v>
      </c>
      <c r="DG35" s="31">
        <f t="shared" si="164"/>
        <v>0</v>
      </c>
      <c r="DH35" s="31">
        <f t="shared" si="164"/>
        <v>0</v>
      </c>
      <c r="DI35" s="31">
        <f t="shared" si="164"/>
        <v>0</v>
      </c>
      <c r="DJ35" s="31">
        <f t="shared" si="164"/>
        <v>0</v>
      </c>
      <c r="DK35" s="31">
        <f t="shared" si="164"/>
        <v>0</v>
      </c>
      <c r="DL35" s="31">
        <f t="shared" si="164"/>
        <v>0</v>
      </c>
      <c r="DM35" s="31">
        <f t="shared" si="164"/>
        <v>0</v>
      </c>
      <c r="DN35" s="31">
        <f t="shared" si="164"/>
        <v>0</v>
      </c>
      <c r="DO35" s="31">
        <f t="shared" si="164"/>
        <v>0</v>
      </c>
      <c r="DP35" s="31">
        <f t="shared" si="164"/>
        <v>0</v>
      </c>
      <c r="DQ35" s="31">
        <f t="shared" si="164"/>
        <v>0</v>
      </c>
      <c r="DR35" s="31">
        <f t="shared" si="164"/>
        <v>0</v>
      </c>
      <c r="DS35" s="31">
        <f t="shared" si="164"/>
        <v>0</v>
      </c>
      <c r="DT35" s="31">
        <f t="shared" si="164"/>
        <v>0</v>
      </c>
      <c r="DU35" s="8" t="s">
        <v>14</v>
      </c>
      <c r="DV35" s="24">
        <v>0</v>
      </c>
      <c r="DW35" s="24">
        <v>0</v>
      </c>
      <c r="DX35" s="31">
        <f>$DW$35*DX38*$B$44</f>
        <v>0</v>
      </c>
      <c r="DY35" s="8" t="s">
        <v>14</v>
      </c>
      <c r="DZ35" s="24">
        <v>0</v>
      </c>
      <c r="EA35" s="31">
        <f>$DZ$35*EA38*$B$44</f>
        <v>0</v>
      </c>
      <c r="EB35" s="26" t="s">
        <v>14</v>
      </c>
      <c r="EC35" s="24">
        <v>0</v>
      </c>
      <c r="ED35" s="24">
        <v>0</v>
      </c>
      <c r="EE35" s="25">
        <f>$ED$35*EE38*$B$44</f>
        <v>0</v>
      </c>
      <c r="EF35" s="8" t="s">
        <v>14</v>
      </c>
      <c r="EG35" s="24">
        <v>0</v>
      </c>
      <c r="EH35" s="24">
        <v>0</v>
      </c>
      <c r="EI35" s="25">
        <f t="shared" si="129"/>
        <v>0</v>
      </c>
      <c r="EJ35" s="26" t="s">
        <v>14</v>
      </c>
      <c r="EK35" s="24">
        <v>0.7472826086956521</v>
      </c>
      <c r="EL35" s="24">
        <v>0</v>
      </c>
      <c r="EM35" s="25">
        <f>$EL$35*EM$38*B44</f>
        <v>0</v>
      </c>
      <c r="EN35" s="8" t="s">
        <v>14</v>
      </c>
      <c r="EO35" s="24">
        <v>0</v>
      </c>
      <c r="EP35" s="24">
        <v>0</v>
      </c>
      <c r="EQ35" s="25">
        <f aca="true" t="shared" si="165" ref="EQ35:FA35">$EP$35*EQ38*$B$44</f>
        <v>0</v>
      </c>
      <c r="ER35" s="25">
        <f t="shared" si="165"/>
        <v>0</v>
      </c>
      <c r="ES35" s="25">
        <f t="shared" si="165"/>
        <v>0</v>
      </c>
      <c r="ET35" s="25">
        <f t="shared" si="165"/>
        <v>0</v>
      </c>
      <c r="EU35" s="25">
        <f t="shared" si="165"/>
        <v>0</v>
      </c>
      <c r="EV35" s="25">
        <f t="shared" si="165"/>
        <v>0</v>
      </c>
      <c r="EW35" s="25">
        <f t="shared" si="165"/>
        <v>0</v>
      </c>
      <c r="EX35" s="25">
        <f t="shared" si="165"/>
        <v>0</v>
      </c>
      <c r="EY35" s="25">
        <f t="shared" si="165"/>
        <v>0</v>
      </c>
      <c r="EZ35" s="25">
        <f t="shared" si="165"/>
        <v>0</v>
      </c>
      <c r="FA35" s="25">
        <f t="shared" si="165"/>
        <v>0</v>
      </c>
      <c r="FB35" s="8" t="s">
        <v>14</v>
      </c>
      <c r="FC35" s="24">
        <v>0</v>
      </c>
      <c r="FD35" s="24">
        <v>0</v>
      </c>
      <c r="FE35" s="31">
        <f>$I$35*FE38*$B$44</f>
        <v>0</v>
      </c>
      <c r="FF35" s="31">
        <f aca="true" t="shared" si="166" ref="FF35:FK35">$I$35*FF38*$B$44</f>
        <v>0</v>
      </c>
      <c r="FG35" s="31">
        <f t="shared" si="166"/>
        <v>0</v>
      </c>
      <c r="FH35" s="31">
        <f t="shared" si="166"/>
        <v>0</v>
      </c>
      <c r="FI35" s="31">
        <f t="shared" si="166"/>
        <v>0</v>
      </c>
      <c r="FJ35" s="31">
        <f t="shared" si="166"/>
        <v>0</v>
      </c>
      <c r="FK35" s="31">
        <f t="shared" si="166"/>
        <v>0</v>
      </c>
      <c r="FL35" s="31">
        <f>$CX$35*FL38*$B$44</f>
        <v>0</v>
      </c>
      <c r="FM35" s="31">
        <f>$AM$35*FM38*$B$44</f>
        <v>0</v>
      </c>
    </row>
    <row r="36" spans="1:169" ht="12.75">
      <c r="A36" s="59" t="s">
        <v>29</v>
      </c>
      <c r="B36" s="59"/>
      <c r="C36" s="59"/>
      <c r="D36" s="59"/>
      <c r="E36" s="59"/>
      <c r="F36" s="59"/>
      <c r="G36" s="10"/>
      <c r="H36" s="11">
        <v>0</v>
      </c>
      <c r="I36" s="30">
        <v>0.62</v>
      </c>
      <c r="J36" s="32">
        <f aca="true" t="shared" si="167" ref="J36:AJ36">$I$36*J38*$B$44</f>
        <v>3590.544</v>
      </c>
      <c r="K36" s="32">
        <f t="shared" si="167"/>
        <v>4397.784000000001</v>
      </c>
      <c r="L36" s="32">
        <f t="shared" si="167"/>
        <v>5382.84</v>
      </c>
      <c r="M36" s="32">
        <f t="shared" si="167"/>
        <v>3432.072</v>
      </c>
      <c r="N36" s="32">
        <f t="shared" si="167"/>
        <v>3176.88</v>
      </c>
      <c r="O36" s="32">
        <f t="shared" si="167"/>
        <v>10144.44</v>
      </c>
      <c r="P36" s="32">
        <f t="shared" si="167"/>
        <v>4336.031999999999</v>
      </c>
      <c r="Q36" s="32">
        <f t="shared" si="167"/>
        <v>4318.92</v>
      </c>
      <c r="R36" s="32">
        <f t="shared" si="167"/>
        <v>4108.368</v>
      </c>
      <c r="S36" s="32">
        <f t="shared" si="167"/>
        <v>4199.136</v>
      </c>
      <c r="T36" s="32">
        <f t="shared" si="167"/>
        <v>4488.552</v>
      </c>
      <c r="U36" s="32">
        <f t="shared" si="167"/>
        <v>2574.2400000000002</v>
      </c>
      <c r="V36" s="32">
        <f t="shared" si="167"/>
        <v>6018.96</v>
      </c>
      <c r="W36" s="32">
        <f t="shared" si="167"/>
        <v>3127.776</v>
      </c>
      <c r="X36" s="32">
        <f t="shared" si="167"/>
        <v>6592.584000000001</v>
      </c>
      <c r="Y36" s="32">
        <f t="shared" si="167"/>
        <v>4641.816</v>
      </c>
      <c r="Z36" s="32">
        <f t="shared" si="167"/>
        <v>4643.304</v>
      </c>
      <c r="AA36" s="32">
        <f t="shared" si="167"/>
        <v>4314.456</v>
      </c>
      <c r="AB36" s="32">
        <f t="shared" si="167"/>
        <v>3458.8559999999998</v>
      </c>
      <c r="AC36" s="32">
        <f t="shared" si="167"/>
        <v>4709.5199999999995</v>
      </c>
      <c r="AD36" s="32">
        <f t="shared" si="167"/>
        <v>3891.12</v>
      </c>
      <c r="AE36" s="32">
        <f t="shared" si="167"/>
        <v>5418.552</v>
      </c>
      <c r="AF36" s="32">
        <f t="shared" si="167"/>
        <v>3664.9440000000004</v>
      </c>
      <c r="AG36" s="32">
        <f t="shared" si="167"/>
        <v>4188.72</v>
      </c>
      <c r="AH36" s="32">
        <f t="shared" si="167"/>
        <v>3190.272</v>
      </c>
      <c r="AI36" s="32">
        <f t="shared" si="167"/>
        <v>3403.0559999999996</v>
      </c>
      <c r="AJ36" s="32">
        <f t="shared" si="167"/>
        <v>3756.456</v>
      </c>
      <c r="AK36" s="10"/>
      <c r="AL36" s="20">
        <v>0</v>
      </c>
      <c r="AM36" s="30">
        <v>0</v>
      </c>
      <c r="AN36" s="32">
        <v>0</v>
      </c>
      <c r="AO36" s="32">
        <v>0</v>
      </c>
      <c r="AP36" s="28"/>
      <c r="AQ36" s="24">
        <v>0</v>
      </c>
      <c r="AR36" s="30">
        <v>0</v>
      </c>
      <c r="AS36" s="32">
        <f aca="true" t="shared" si="168" ref="AS36:AX36">AR36*$AS$38*$B$44</f>
        <v>0</v>
      </c>
      <c r="AT36" s="32">
        <f t="shared" si="168"/>
        <v>0</v>
      </c>
      <c r="AU36" s="32">
        <f t="shared" si="168"/>
        <v>0</v>
      </c>
      <c r="AV36" s="32">
        <f t="shared" si="168"/>
        <v>0</v>
      </c>
      <c r="AW36" s="32">
        <f t="shared" si="168"/>
        <v>0</v>
      </c>
      <c r="AX36" s="32">
        <f t="shared" si="168"/>
        <v>0</v>
      </c>
      <c r="AY36" s="10"/>
      <c r="AZ36" s="24">
        <v>0</v>
      </c>
      <c r="BA36" s="30">
        <v>0</v>
      </c>
      <c r="BB36" s="32">
        <f aca="true" t="shared" si="169" ref="BB36:BZ36">$BA$36*BB38*$B$44</f>
        <v>0</v>
      </c>
      <c r="BC36" s="32">
        <f t="shared" si="169"/>
        <v>0</v>
      </c>
      <c r="BD36" s="32">
        <f t="shared" si="169"/>
        <v>0</v>
      </c>
      <c r="BE36" s="32">
        <f t="shared" si="169"/>
        <v>0</v>
      </c>
      <c r="BF36" s="32">
        <f t="shared" si="169"/>
        <v>0</v>
      </c>
      <c r="BG36" s="32">
        <f t="shared" si="169"/>
        <v>0</v>
      </c>
      <c r="BH36" s="32">
        <f t="shared" si="169"/>
        <v>0</v>
      </c>
      <c r="BI36" s="32">
        <f t="shared" si="169"/>
        <v>0</v>
      </c>
      <c r="BJ36" s="32">
        <f t="shared" si="169"/>
        <v>0</v>
      </c>
      <c r="BK36" s="32">
        <f t="shared" si="169"/>
        <v>0</v>
      </c>
      <c r="BL36" s="32">
        <f t="shared" si="169"/>
        <v>0</v>
      </c>
      <c r="BM36" s="32">
        <f t="shared" si="169"/>
        <v>0</v>
      </c>
      <c r="BN36" s="32">
        <f t="shared" si="169"/>
        <v>0</v>
      </c>
      <c r="BO36" s="32">
        <f t="shared" si="169"/>
        <v>0</v>
      </c>
      <c r="BP36" s="32">
        <f t="shared" si="169"/>
        <v>0</v>
      </c>
      <c r="BQ36" s="32">
        <f t="shared" si="169"/>
        <v>0</v>
      </c>
      <c r="BR36" s="32">
        <f t="shared" si="169"/>
        <v>0</v>
      </c>
      <c r="BS36" s="32">
        <f t="shared" si="169"/>
        <v>0</v>
      </c>
      <c r="BT36" s="32">
        <f t="shared" si="169"/>
        <v>0</v>
      </c>
      <c r="BU36" s="32">
        <f t="shared" si="169"/>
        <v>0</v>
      </c>
      <c r="BV36" s="32">
        <f t="shared" si="169"/>
        <v>0</v>
      </c>
      <c r="BW36" s="32">
        <f t="shared" si="169"/>
        <v>0</v>
      </c>
      <c r="BX36" s="32">
        <f t="shared" si="169"/>
        <v>0</v>
      </c>
      <c r="BY36" s="32">
        <f t="shared" si="169"/>
        <v>0</v>
      </c>
      <c r="BZ36" s="32">
        <f t="shared" si="169"/>
        <v>0</v>
      </c>
      <c r="CA36" s="10"/>
      <c r="CB36" s="24">
        <v>0</v>
      </c>
      <c r="CC36" s="30">
        <v>0</v>
      </c>
      <c r="CD36" s="32">
        <f aca="true" t="shared" si="170" ref="CD36:CM36">$CC$36*CD38*$B$44</f>
        <v>0</v>
      </c>
      <c r="CE36" s="32">
        <f t="shared" si="170"/>
        <v>0</v>
      </c>
      <c r="CF36" s="32">
        <f t="shared" si="170"/>
        <v>0</v>
      </c>
      <c r="CG36" s="32">
        <f t="shared" si="170"/>
        <v>0</v>
      </c>
      <c r="CH36" s="32">
        <f t="shared" si="170"/>
        <v>0</v>
      </c>
      <c r="CI36" s="32">
        <f t="shared" si="170"/>
        <v>0</v>
      </c>
      <c r="CJ36" s="32">
        <f t="shared" si="170"/>
        <v>0</v>
      </c>
      <c r="CK36" s="32">
        <f t="shared" si="170"/>
        <v>0</v>
      </c>
      <c r="CL36" s="32">
        <f t="shared" si="170"/>
        <v>0</v>
      </c>
      <c r="CM36" s="32">
        <f t="shared" si="170"/>
        <v>0</v>
      </c>
      <c r="CN36" s="10"/>
      <c r="CO36" s="20" t="s">
        <v>198</v>
      </c>
      <c r="CP36" s="30">
        <v>0.62</v>
      </c>
      <c r="CQ36" s="32">
        <f>$CP$36*CQ38*$B$44</f>
        <v>27789.143999999997</v>
      </c>
      <c r="CR36" s="32">
        <v>0</v>
      </c>
      <c r="CS36" s="32">
        <v>0</v>
      </c>
      <c r="CT36" s="32">
        <v>0</v>
      </c>
      <c r="CU36" s="32">
        <v>0</v>
      </c>
      <c r="CV36" s="10"/>
      <c r="CW36" s="24">
        <v>0</v>
      </c>
      <c r="CX36" s="30">
        <v>0.62</v>
      </c>
      <c r="CY36" s="32">
        <f aca="true" t="shared" si="171" ref="CY36:DT36">$CX$36*CY38*$B$44</f>
        <v>4146.312</v>
      </c>
      <c r="CZ36" s="32">
        <f t="shared" si="171"/>
        <v>3522.0959999999995</v>
      </c>
      <c r="DA36" s="32">
        <f t="shared" si="171"/>
        <v>3627</v>
      </c>
      <c r="DB36" s="32">
        <f t="shared" si="171"/>
        <v>3570.456</v>
      </c>
      <c r="DC36" s="32">
        <f t="shared" si="171"/>
        <v>4045.1280000000006</v>
      </c>
      <c r="DD36" s="32">
        <f t="shared" si="171"/>
        <v>3845.736</v>
      </c>
      <c r="DE36" s="32">
        <f t="shared" si="171"/>
        <v>4366.536</v>
      </c>
      <c r="DF36" s="32">
        <f t="shared" si="171"/>
        <v>3253.5120000000006</v>
      </c>
      <c r="DG36" s="32">
        <f t="shared" si="171"/>
        <v>4232.616</v>
      </c>
      <c r="DH36" s="32">
        <f t="shared" si="171"/>
        <v>3208.1279999999997</v>
      </c>
      <c r="DI36" s="32">
        <f t="shared" si="171"/>
        <v>3487.8720000000003</v>
      </c>
      <c r="DJ36" s="32">
        <f t="shared" si="171"/>
        <v>3758.688</v>
      </c>
      <c r="DK36" s="32">
        <f t="shared" si="171"/>
        <v>3788.4480000000003</v>
      </c>
      <c r="DL36" s="32">
        <f t="shared" si="171"/>
        <v>4533.191999999999</v>
      </c>
      <c r="DM36" s="32">
        <f t="shared" si="171"/>
        <v>4113.576</v>
      </c>
      <c r="DN36" s="32">
        <f t="shared" si="171"/>
        <v>3749.016</v>
      </c>
      <c r="DO36" s="32">
        <f t="shared" si="171"/>
        <v>3910.464</v>
      </c>
      <c r="DP36" s="32">
        <f t="shared" si="171"/>
        <v>3768.3599999999997</v>
      </c>
      <c r="DQ36" s="32">
        <f t="shared" si="171"/>
        <v>3704.3759999999997</v>
      </c>
      <c r="DR36" s="32">
        <f t="shared" si="171"/>
        <v>3839.04</v>
      </c>
      <c r="DS36" s="32">
        <f t="shared" si="171"/>
        <v>3856.8959999999997</v>
      </c>
      <c r="DT36" s="32">
        <f t="shared" si="171"/>
        <v>4083.816</v>
      </c>
      <c r="DU36" s="10"/>
      <c r="DV36" s="24">
        <v>0</v>
      </c>
      <c r="DW36" s="30">
        <v>0</v>
      </c>
      <c r="DX36" s="32">
        <f>$DW$36*DX38*$B$44</f>
        <v>0</v>
      </c>
      <c r="DY36" s="10"/>
      <c r="DZ36" s="30">
        <v>0.62</v>
      </c>
      <c r="EA36" s="32">
        <f>$DZ$36*EA38*$B$44</f>
        <v>3750.5040000000004</v>
      </c>
      <c r="EB36" s="28"/>
      <c r="EC36" s="24">
        <v>0</v>
      </c>
      <c r="ED36" s="30">
        <v>0.62</v>
      </c>
      <c r="EE36" s="32">
        <f>$ED$36*EE38*$B$44</f>
        <v>3644.8559999999998</v>
      </c>
      <c r="EF36" s="10"/>
      <c r="EG36" s="24">
        <v>0</v>
      </c>
      <c r="EH36" s="30">
        <v>0.62</v>
      </c>
      <c r="EI36" s="32">
        <f t="shared" si="129"/>
        <v>3444.7200000000003</v>
      </c>
      <c r="EJ36" s="28"/>
      <c r="EK36" s="20">
        <f>SUM(EK37:EK39)</f>
        <v>114.38202879999999</v>
      </c>
      <c r="EL36" s="30">
        <v>0</v>
      </c>
      <c r="EM36" s="32">
        <f>$EL$36*EM38*$B$44</f>
        <v>0</v>
      </c>
      <c r="EN36" s="10"/>
      <c r="EO36" s="24">
        <v>0</v>
      </c>
      <c r="EP36" s="30">
        <v>0</v>
      </c>
      <c r="EQ36" s="32">
        <f aca="true" t="shared" si="172" ref="EQ36:FA36">$EP$36*EQ38*$B$44</f>
        <v>0</v>
      </c>
      <c r="ER36" s="32">
        <f t="shared" si="172"/>
        <v>0</v>
      </c>
      <c r="ES36" s="32">
        <f t="shared" si="172"/>
        <v>0</v>
      </c>
      <c r="ET36" s="32">
        <f t="shared" si="172"/>
        <v>0</v>
      </c>
      <c r="EU36" s="32">
        <f t="shared" si="172"/>
        <v>0</v>
      </c>
      <c r="EV36" s="32">
        <f t="shared" si="172"/>
        <v>0</v>
      </c>
      <c r="EW36" s="32">
        <f t="shared" si="172"/>
        <v>0</v>
      </c>
      <c r="EX36" s="32">
        <f t="shared" si="172"/>
        <v>0</v>
      </c>
      <c r="EY36" s="32">
        <f t="shared" si="172"/>
        <v>0</v>
      </c>
      <c r="EZ36" s="32">
        <f t="shared" si="172"/>
        <v>0</v>
      </c>
      <c r="FA36" s="32">
        <f t="shared" si="172"/>
        <v>0</v>
      </c>
      <c r="FB36" s="10"/>
      <c r="FC36" s="24">
        <v>0</v>
      </c>
      <c r="FD36" s="30">
        <v>0.62</v>
      </c>
      <c r="FE36" s="32">
        <f>$I$36*FE38*$B$44</f>
        <v>3971.4719999999998</v>
      </c>
      <c r="FF36" s="32">
        <f>$I$36*FF38*$B$44</f>
        <v>4202.856</v>
      </c>
      <c r="FG36" s="32">
        <f>$I$36*FG38*$B$44</f>
        <v>3438.7679999999996</v>
      </c>
      <c r="FH36" s="32">
        <f>$BA$36*FH38*$B$44</f>
        <v>0</v>
      </c>
      <c r="FI36" s="32">
        <f>$CC$36*FI38*$B$44</f>
        <v>0</v>
      </c>
      <c r="FJ36" s="32">
        <f>$CC$36*FJ38*$B$44</f>
        <v>0</v>
      </c>
      <c r="FK36" s="32">
        <f>$CX$36*FK38*$B$44</f>
        <v>3773.568</v>
      </c>
      <c r="FL36" s="32">
        <f>$CX$36*FL38*$B$44</f>
        <v>3917.9040000000005</v>
      </c>
      <c r="FM36" s="32">
        <f>$AM$36*FM38*$B$44</f>
        <v>0</v>
      </c>
    </row>
    <row r="37" spans="1:174" ht="12.75">
      <c r="A37" s="60" t="s">
        <v>20</v>
      </c>
      <c r="B37" s="60"/>
      <c r="C37" s="60"/>
      <c r="D37" s="60"/>
      <c r="E37" s="60"/>
      <c r="F37" s="60"/>
      <c r="G37" s="13"/>
      <c r="H37" s="11">
        <v>0</v>
      </c>
      <c r="I37" s="30"/>
      <c r="J37" s="21">
        <f aca="true" t="shared" si="173" ref="J37:AJ37">J29+J24+J15+J10+J36</f>
        <v>82524.6</v>
      </c>
      <c r="K37" s="21">
        <f t="shared" si="173"/>
        <v>101078.1</v>
      </c>
      <c r="L37" s="21">
        <f t="shared" si="173"/>
        <v>123718.50000000001</v>
      </c>
      <c r="M37" s="21">
        <f t="shared" si="173"/>
        <v>78882.3</v>
      </c>
      <c r="N37" s="21">
        <f t="shared" si="173"/>
        <v>73017</v>
      </c>
      <c r="O37" s="21">
        <f t="shared" si="173"/>
        <v>233158.50000000003</v>
      </c>
      <c r="P37" s="21">
        <f t="shared" si="173"/>
        <v>99658.79999999999</v>
      </c>
      <c r="Q37" s="21">
        <f t="shared" si="173"/>
        <v>99265.50000000001</v>
      </c>
      <c r="R37" s="21">
        <f t="shared" si="173"/>
        <v>94426.20000000001</v>
      </c>
      <c r="S37" s="21">
        <f t="shared" si="173"/>
        <v>96512.4</v>
      </c>
      <c r="T37" s="21">
        <f t="shared" si="173"/>
        <v>103164.29999999999</v>
      </c>
      <c r="U37" s="21">
        <f t="shared" si="173"/>
        <v>59166</v>
      </c>
      <c r="V37" s="21">
        <f t="shared" si="173"/>
        <v>138339</v>
      </c>
      <c r="W37" s="21">
        <f t="shared" si="173"/>
        <v>71888.4</v>
      </c>
      <c r="X37" s="21">
        <f t="shared" si="173"/>
        <v>151523.1</v>
      </c>
      <c r="Y37" s="21">
        <f t="shared" si="173"/>
        <v>106686.90000000001</v>
      </c>
      <c r="Z37" s="21">
        <f t="shared" si="173"/>
        <v>106721.1</v>
      </c>
      <c r="AA37" s="21">
        <f t="shared" si="173"/>
        <v>99162.9</v>
      </c>
      <c r="AB37" s="21">
        <f t="shared" si="173"/>
        <v>79497.9</v>
      </c>
      <c r="AC37" s="21">
        <f t="shared" si="173"/>
        <v>108243</v>
      </c>
      <c r="AD37" s="21">
        <f t="shared" si="173"/>
        <v>89433</v>
      </c>
      <c r="AE37" s="21">
        <f t="shared" si="173"/>
        <v>124539.29999999999</v>
      </c>
      <c r="AF37" s="21">
        <f t="shared" si="173"/>
        <v>84234.6</v>
      </c>
      <c r="AG37" s="21">
        <f t="shared" si="173"/>
        <v>96273.00000000001</v>
      </c>
      <c r="AH37" s="21">
        <f t="shared" si="173"/>
        <v>73324.8</v>
      </c>
      <c r="AI37" s="21">
        <f t="shared" si="173"/>
        <v>78215.4</v>
      </c>
      <c r="AJ37" s="21">
        <f t="shared" si="173"/>
        <v>86337.9</v>
      </c>
      <c r="AK37" s="13"/>
      <c r="AL37" s="20">
        <v>0</v>
      </c>
      <c r="AM37" s="30"/>
      <c r="AN37" s="21">
        <f>AN29+AN24+AN15+AN10+AN36</f>
        <v>82307.62800000001</v>
      </c>
      <c r="AO37" s="21">
        <f>AO29+AO24+AO15+AO10+AO36</f>
        <v>73328.904</v>
      </c>
      <c r="AP37" s="30"/>
      <c r="AQ37" s="24">
        <v>0</v>
      </c>
      <c r="AR37" s="30">
        <v>0</v>
      </c>
      <c r="AS37" s="21">
        <f aca="true" t="shared" si="174" ref="AS37:AX37">AS29+AS24+AS15+AS10+AS36</f>
        <v>66141.972</v>
      </c>
      <c r="AT37" s="21">
        <f t="shared" si="174"/>
        <v>65924.352</v>
      </c>
      <c r="AU37" s="21">
        <f t="shared" si="174"/>
        <v>67578.264</v>
      </c>
      <c r="AV37" s="21">
        <f t="shared" si="174"/>
        <v>68608.332</v>
      </c>
      <c r="AW37" s="21">
        <f t="shared" si="174"/>
        <v>66388.60800000001</v>
      </c>
      <c r="AX37" s="21">
        <f t="shared" si="174"/>
        <v>67143.024</v>
      </c>
      <c r="AY37" s="13"/>
      <c r="AZ37" s="24">
        <v>0</v>
      </c>
      <c r="BA37" s="23"/>
      <c r="BB37" s="21">
        <f>BB29+BB24+BB15+BB10+BB36</f>
        <v>74567.004</v>
      </c>
      <c r="BC37" s="21">
        <f>BC29+BC24+BC15+BC10+BC36</f>
        <v>75581.076</v>
      </c>
      <c r="BD37" s="21">
        <f>BD29+BD24+BD15+BD10+BD36</f>
        <v>76202.604</v>
      </c>
      <c r="BE37" s="21">
        <f>BE29+BE24+BE15+BE10+BE36</f>
        <v>84593.232</v>
      </c>
      <c r="BF37" s="21">
        <f aca="true" t="shared" si="175" ref="BF37:BZ37">BF29+BF24+BF15+BF10+BF36</f>
        <v>85918.06799999998</v>
      </c>
      <c r="BG37" s="21">
        <f t="shared" si="175"/>
        <v>92198.77200000001</v>
      </c>
      <c r="BH37" s="21">
        <f t="shared" si="175"/>
        <v>78786.852</v>
      </c>
      <c r="BI37" s="21">
        <f t="shared" si="175"/>
        <v>143393.052</v>
      </c>
      <c r="BJ37" s="21">
        <f t="shared" si="175"/>
        <v>77691</v>
      </c>
      <c r="BK37" s="21">
        <f t="shared" si="175"/>
        <v>117665.064</v>
      </c>
      <c r="BL37" s="21">
        <f t="shared" si="175"/>
        <v>74567.004</v>
      </c>
      <c r="BM37" s="21">
        <f t="shared" si="175"/>
        <v>79408.38</v>
      </c>
      <c r="BN37" s="21">
        <f t="shared" si="175"/>
        <v>94194.204</v>
      </c>
      <c r="BO37" s="21">
        <f t="shared" si="175"/>
        <v>70150.88399999999</v>
      </c>
      <c r="BP37" s="21">
        <f t="shared" si="175"/>
        <v>119022.61200000001</v>
      </c>
      <c r="BQ37" s="21">
        <f t="shared" si="175"/>
        <v>68613.42</v>
      </c>
      <c r="BR37" s="21">
        <f t="shared" si="175"/>
        <v>73798.272</v>
      </c>
      <c r="BS37" s="21">
        <f t="shared" si="175"/>
        <v>86048.916</v>
      </c>
      <c r="BT37" s="21">
        <f t="shared" si="175"/>
        <v>159372.864</v>
      </c>
      <c r="BU37" s="21">
        <f t="shared" si="175"/>
        <v>92951.14799999999</v>
      </c>
      <c r="BV37" s="21">
        <f t="shared" si="175"/>
        <v>108587.484</v>
      </c>
      <c r="BW37" s="21">
        <f t="shared" si="175"/>
        <v>97857.948</v>
      </c>
      <c r="BX37" s="21">
        <f t="shared" si="175"/>
        <v>86915.78399999999</v>
      </c>
      <c r="BY37" s="21">
        <f t="shared" si="175"/>
        <v>131502.24</v>
      </c>
      <c r="BZ37" s="21">
        <f t="shared" si="175"/>
        <v>68973.25200000001</v>
      </c>
      <c r="CA37" s="13"/>
      <c r="CB37" s="24">
        <v>0</v>
      </c>
      <c r="CC37" s="30"/>
      <c r="CD37" s="21">
        <f aca="true" t="shared" si="176" ref="CD37:CM37">CD29+CD24+CD15+CD10+CD36</f>
        <v>76333.452</v>
      </c>
      <c r="CE37" s="21">
        <f t="shared" si="176"/>
        <v>84478.73999999999</v>
      </c>
      <c r="CF37" s="21">
        <f t="shared" si="176"/>
        <v>84544.16399999999</v>
      </c>
      <c r="CG37" s="21">
        <f t="shared" si="176"/>
        <v>84004.416</v>
      </c>
      <c r="CH37" s="21">
        <f t="shared" si="176"/>
        <v>77282.1</v>
      </c>
      <c r="CI37" s="21">
        <f t="shared" si="176"/>
        <v>78001.764</v>
      </c>
      <c r="CJ37" s="21">
        <f t="shared" si="176"/>
        <v>78934.05600000001</v>
      </c>
      <c r="CK37" s="21">
        <f t="shared" si="176"/>
        <v>78410.66399999999</v>
      </c>
      <c r="CL37" s="21">
        <f t="shared" si="176"/>
        <v>75662.85600000001</v>
      </c>
      <c r="CM37" s="21">
        <f t="shared" si="176"/>
        <v>75679.212</v>
      </c>
      <c r="CN37" s="13"/>
      <c r="CO37" s="20" t="s">
        <v>198</v>
      </c>
      <c r="CP37" s="23"/>
      <c r="CQ37" s="21">
        <f>CQ29+CQ24+CQ15+CQ10+CQ36</f>
        <v>773613.9119999999</v>
      </c>
      <c r="CR37" s="21">
        <f>CR29+CR24+CR15+CR10+CR36</f>
        <v>755349.5040000002</v>
      </c>
      <c r="CS37" s="21">
        <f>CS29+CS24+CS15+CS10+CS36</f>
        <v>564235.7760000001</v>
      </c>
      <c r="CT37" s="21">
        <f>CT29+CT24+CT15+CT10+CT36</f>
        <v>723021.312</v>
      </c>
      <c r="CU37" s="21">
        <f>CU29+CU24+CU15+CU10+CU36</f>
        <v>219927.55200000005</v>
      </c>
      <c r="CV37" s="13"/>
      <c r="CW37" s="24">
        <v>0</v>
      </c>
      <c r="CX37" s="23"/>
      <c r="CY37" s="21">
        <f aca="true" t="shared" si="177" ref="CY37:DT37">CY29+CY24+CY15+CY10+CY36</f>
        <v>93292.02</v>
      </c>
      <c r="CZ37" s="21">
        <f t="shared" si="177"/>
        <v>79247.16</v>
      </c>
      <c r="DA37" s="21">
        <f t="shared" si="177"/>
        <v>81607.5</v>
      </c>
      <c r="DB37" s="21">
        <f t="shared" si="177"/>
        <v>80335.26000000001</v>
      </c>
      <c r="DC37" s="21">
        <f t="shared" si="177"/>
        <v>91015.38</v>
      </c>
      <c r="DD37" s="21">
        <f t="shared" si="177"/>
        <v>86529.06</v>
      </c>
      <c r="DE37" s="21">
        <f t="shared" si="177"/>
        <v>98247.06</v>
      </c>
      <c r="DF37" s="21">
        <f t="shared" si="177"/>
        <v>73204.02</v>
      </c>
      <c r="DG37" s="21">
        <f t="shared" si="177"/>
        <v>95233.85999999999</v>
      </c>
      <c r="DH37" s="21">
        <f t="shared" si="177"/>
        <v>72182.87999999999</v>
      </c>
      <c r="DI37" s="21">
        <f t="shared" si="177"/>
        <v>78477.12</v>
      </c>
      <c r="DJ37" s="21">
        <f t="shared" si="177"/>
        <v>84570.47999999998</v>
      </c>
      <c r="DK37" s="21">
        <f t="shared" si="177"/>
        <v>85240.08000000002</v>
      </c>
      <c r="DL37" s="21">
        <f t="shared" si="177"/>
        <v>101996.81999999999</v>
      </c>
      <c r="DM37" s="21">
        <f t="shared" si="177"/>
        <v>92555.45999999999</v>
      </c>
      <c r="DN37" s="21">
        <f t="shared" si="177"/>
        <v>84352.86000000002</v>
      </c>
      <c r="DO37" s="21">
        <f t="shared" si="177"/>
        <v>87985.44</v>
      </c>
      <c r="DP37" s="21">
        <f t="shared" si="177"/>
        <v>84788.1</v>
      </c>
      <c r="DQ37" s="21">
        <f t="shared" si="177"/>
        <v>83348.46</v>
      </c>
      <c r="DR37" s="21">
        <f t="shared" si="177"/>
        <v>86378.40000000001</v>
      </c>
      <c r="DS37" s="21">
        <f t="shared" si="177"/>
        <v>86780.15999999999</v>
      </c>
      <c r="DT37" s="21">
        <f t="shared" si="177"/>
        <v>91885.86</v>
      </c>
      <c r="DU37" s="13"/>
      <c r="DV37" s="24">
        <v>0</v>
      </c>
      <c r="DW37" s="30"/>
      <c r="DX37" s="21">
        <f>DX29+DX24+DX15+DX10+DX36</f>
        <v>56657.183999999994</v>
      </c>
      <c r="DY37" s="13"/>
      <c r="DZ37" s="30"/>
      <c r="EA37" s="21">
        <f>EA29+EA24+EA15+EA10+EA36</f>
        <v>83962.89600000001</v>
      </c>
      <c r="EB37" s="33"/>
      <c r="EC37" s="24">
        <v>0</v>
      </c>
      <c r="ED37" s="30"/>
      <c r="EE37" s="21">
        <f>EE29+EE24+EE15+EE10+EE36</f>
        <v>81597.744</v>
      </c>
      <c r="EF37" s="13"/>
      <c r="EG37" s="24">
        <v>0</v>
      </c>
      <c r="EH37" s="23"/>
      <c r="EI37" s="21">
        <f>EI29+EI24+EI15+EI10+EI36</f>
        <v>77117.28</v>
      </c>
      <c r="EJ37" s="30"/>
      <c r="EK37" s="34">
        <f>EK29+EK24+EK15+EK10</f>
        <v>99.99999999999999</v>
      </c>
      <c r="EL37" s="30">
        <v>0</v>
      </c>
      <c r="EM37" s="21">
        <f>EM29+EM24+EM15+EM10+EM36</f>
        <v>58677.696</v>
      </c>
      <c r="EN37" s="13"/>
      <c r="EO37" s="24">
        <v>0</v>
      </c>
      <c r="EP37" s="23"/>
      <c r="EQ37" s="21">
        <f aca="true" t="shared" si="178" ref="EQ37:FA37">EQ29+EQ24+EQ15+EQ10+EQ36</f>
        <v>92411.40000000001</v>
      </c>
      <c r="ER37" s="21">
        <f t="shared" si="178"/>
        <v>92591.316</v>
      </c>
      <c r="ES37" s="21">
        <f t="shared" si="178"/>
        <v>62398.14</v>
      </c>
      <c r="ET37" s="21">
        <f t="shared" si="178"/>
        <v>72865.98</v>
      </c>
      <c r="EU37" s="21">
        <f t="shared" si="178"/>
        <v>90694.02</v>
      </c>
      <c r="EV37" s="21">
        <f t="shared" si="178"/>
        <v>162594.99599999998</v>
      </c>
      <c r="EW37" s="21">
        <f t="shared" si="178"/>
        <v>73274.88</v>
      </c>
      <c r="EX37" s="21">
        <f t="shared" si="178"/>
        <v>85672.72799999999</v>
      </c>
      <c r="EY37" s="21">
        <f t="shared" si="178"/>
        <v>92427.756</v>
      </c>
      <c r="EZ37" s="21">
        <f t="shared" si="178"/>
        <v>103844.244</v>
      </c>
      <c r="FA37" s="21">
        <f t="shared" si="178"/>
        <v>70445.29199999999</v>
      </c>
      <c r="FB37" s="13"/>
      <c r="FC37" s="24">
        <v>0</v>
      </c>
      <c r="FD37" s="23"/>
      <c r="FE37" s="21">
        <f aca="true" t="shared" si="179" ref="FE37:FL37">FE29+FE24+FE15+FE10+FE36</f>
        <v>67386.912</v>
      </c>
      <c r="FF37" s="21">
        <f t="shared" si="179"/>
        <v>71312.976</v>
      </c>
      <c r="FG37" s="21">
        <f t="shared" si="179"/>
        <v>58348.128</v>
      </c>
      <c r="FH37" s="21">
        <f t="shared" si="179"/>
        <v>70733.52</v>
      </c>
      <c r="FI37" s="21">
        <f t="shared" si="179"/>
        <v>56287.44</v>
      </c>
      <c r="FJ37" s="21">
        <f t="shared" si="179"/>
        <v>53970.84000000001</v>
      </c>
      <c r="FK37" s="21">
        <f t="shared" si="179"/>
        <v>64028.928</v>
      </c>
      <c r="FL37" s="21">
        <f t="shared" si="179"/>
        <v>66477.984</v>
      </c>
      <c r="FM37" s="21">
        <f>FM29+FM24+FM15+FM10+FM36</f>
        <v>55586.520000000004</v>
      </c>
      <c r="FQ37" s="45">
        <f>J37+K37+L37+M37+N37+O37+P37+Q37+R37+S37+T37+U37+V37+W37+X37+Y37+Z37+AA37+AB37+AC37+AD37+AE37+AF37+AG37+AH37+AI37+AJ37+BB37+BC37+BD37+AN37+AO37+BE37+AS37+AT37+AU37+AV37+AW37+AX37+BF37+BG37+BH37+BI37+BJ37+BK37+BL37+BM37+BN37+BO37+BP37+BQ37+BR37+BS37+BT37+BU37+BV37+BW37+BX37+BY37+BZ37+CD37+CE37+CF37+CG37+CH37+CI37+CJ37+CK37+CL37+CM37+CQ37+CR37+CS37+CT37+CU37+CY37+CZ37+DA37+DB37+DC37+DD37+DE37+DF37+DG37+DH37+DI37+DJ37+DK37+DL37+DM37+DN37+DO37+DP37+DQ37+DR37+DS37+DT37+DX37+EA37+EE37+EI37+EM37+EQ37+ER37+ES37+ET37+EU37+EV37+EW37+EX37+EY37+EZ37+FA37+FE37+FF37+FG37+FH37+FI37+FJ37+FK37+FL37+FM37</f>
        <v>13265074.44</v>
      </c>
      <c r="FR37" s="1">
        <f>FQ37/12*0.05</f>
        <v>55271.1435</v>
      </c>
    </row>
    <row r="38" spans="1:173" ht="12.75">
      <c r="A38" s="60" t="s">
        <v>21</v>
      </c>
      <c r="B38" s="60"/>
      <c r="C38" s="60"/>
      <c r="D38" s="60"/>
      <c r="E38" s="60"/>
      <c r="F38" s="60"/>
      <c r="G38" s="13"/>
      <c r="H38" s="11">
        <v>0</v>
      </c>
      <c r="I38" s="33"/>
      <c r="J38" s="21">
        <v>482.6</v>
      </c>
      <c r="K38" s="21">
        <v>591.1</v>
      </c>
      <c r="L38" s="21">
        <v>723.5</v>
      </c>
      <c r="M38" s="21">
        <v>461.3</v>
      </c>
      <c r="N38" s="21">
        <v>427</v>
      </c>
      <c r="O38" s="21">
        <v>1363.5</v>
      </c>
      <c r="P38" s="21">
        <v>582.8</v>
      </c>
      <c r="Q38" s="21">
        <v>580.5</v>
      </c>
      <c r="R38" s="21">
        <v>552.2</v>
      </c>
      <c r="S38" s="21">
        <v>564.4</v>
      </c>
      <c r="T38" s="21">
        <v>603.3</v>
      </c>
      <c r="U38" s="21">
        <v>346</v>
      </c>
      <c r="V38" s="21">
        <v>809</v>
      </c>
      <c r="W38" s="21">
        <v>420.4</v>
      </c>
      <c r="X38" s="21">
        <v>886.1</v>
      </c>
      <c r="Y38" s="21">
        <v>623.9</v>
      </c>
      <c r="Z38" s="21">
        <v>624.1</v>
      </c>
      <c r="AA38" s="21">
        <v>579.9</v>
      </c>
      <c r="AB38" s="21">
        <v>464.9</v>
      </c>
      <c r="AC38" s="21">
        <v>633</v>
      </c>
      <c r="AD38" s="21">
        <v>523</v>
      </c>
      <c r="AE38" s="21">
        <v>728.3</v>
      </c>
      <c r="AF38" s="21">
        <v>492.6</v>
      </c>
      <c r="AG38" s="21">
        <v>563</v>
      </c>
      <c r="AH38" s="21">
        <v>428.8</v>
      </c>
      <c r="AI38" s="21">
        <v>457.4</v>
      </c>
      <c r="AJ38" s="21">
        <v>504.9</v>
      </c>
      <c r="AK38" s="13"/>
      <c r="AL38" s="20">
        <v>0</v>
      </c>
      <c r="AM38" s="33"/>
      <c r="AN38" s="21">
        <v>516.1</v>
      </c>
      <c r="AO38" s="21">
        <v>459.8</v>
      </c>
      <c r="AP38" s="35"/>
      <c r="AQ38" s="24">
        <v>0</v>
      </c>
      <c r="AR38" s="24"/>
      <c r="AS38" s="36">
        <v>455.9</v>
      </c>
      <c r="AT38" s="36">
        <v>454.4</v>
      </c>
      <c r="AU38" s="36">
        <v>465.8</v>
      </c>
      <c r="AV38" s="36">
        <v>472.9</v>
      </c>
      <c r="AW38" s="36">
        <v>457.6</v>
      </c>
      <c r="AX38" s="36">
        <v>462.8</v>
      </c>
      <c r="AY38" s="13"/>
      <c r="AZ38" s="24">
        <v>0</v>
      </c>
      <c r="BA38" s="20"/>
      <c r="BB38" s="21">
        <v>455.9</v>
      </c>
      <c r="BC38" s="21">
        <v>462.1</v>
      </c>
      <c r="BD38" s="21">
        <v>465.9</v>
      </c>
      <c r="BE38" s="21">
        <v>517.2</v>
      </c>
      <c r="BF38" s="37">
        <v>525.3</v>
      </c>
      <c r="BG38" s="37">
        <v>563.7</v>
      </c>
      <c r="BH38" s="37">
        <v>481.7</v>
      </c>
      <c r="BI38" s="37">
        <v>876.7</v>
      </c>
      <c r="BJ38" s="37">
        <v>475</v>
      </c>
      <c r="BK38" s="37">
        <v>719.4</v>
      </c>
      <c r="BL38" s="37">
        <v>455.9</v>
      </c>
      <c r="BM38" s="37">
        <v>485.5</v>
      </c>
      <c r="BN38" s="37">
        <v>575.9</v>
      </c>
      <c r="BO38" s="37">
        <v>428.9</v>
      </c>
      <c r="BP38" s="37">
        <v>727.7</v>
      </c>
      <c r="BQ38" s="37">
        <v>419.5</v>
      </c>
      <c r="BR38" s="37">
        <v>451.2</v>
      </c>
      <c r="BS38" s="37">
        <v>526.1</v>
      </c>
      <c r="BT38" s="37">
        <v>974.4</v>
      </c>
      <c r="BU38" s="37">
        <v>568.3</v>
      </c>
      <c r="BV38" s="37">
        <v>663.9</v>
      </c>
      <c r="BW38" s="37">
        <v>598.3</v>
      </c>
      <c r="BX38" s="37">
        <v>531.4</v>
      </c>
      <c r="BY38" s="37">
        <v>804</v>
      </c>
      <c r="BZ38" s="37">
        <v>421.7</v>
      </c>
      <c r="CA38" s="13"/>
      <c r="CB38" s="24">
        <v>0</v>
      </c>
      <c r="CC38" s="33"/>
      <c r="CD38" s="21">
        <v>466.7</v>
      </c>
      <c r="CE38" s="37">
        <v>516.5</v>
      </c>
      <c r="CF38" s="37">
        <v>516.9</v>
      </c>
      <c r="CG38" s="37">
        <v>513.6</v>
      </c>
      <c r="CH38" s="37">
        <v>472.5</v>
      </c>
      <c r="CI38" s="37">
        <v>476.9</v>
      </c>
      <c r="CJ38" s="37">
        <v>482.6</v>
      </c>
      <c r="CK38" s="37">
        <v>479.4</v>
      </c>
      <c r="CL38" s="37">
        <v>462.6</v>
      </c>
      <c r="CM38" s="37">
        <v>462.7</v>
      </c>
      <c r="CN38" s="13"/>
      <c r="CO38" s="20" t="s">
        <v>198</v>
      </c>
      <c r="CP38" s="20"/>
      <c r="CQ38" s="36">
        <v>3735.1</v>
      </c>
      <c r="CR38" s="36">
        <v>3782.8</v>
      </c>
      <c r="CS38" s="36">
        <v>2825.7</v>
      </c>
      <c r="CT38" s="36">
        <v>3620.9</v>
      </c>
      <c r="CU38" s="36">
        <v>1101.4</v>
      </c>
      <c r="CV38" s="13"/>
      <c r="CW38" s="24">
        <v>0</v>
      </c>
      <c r="CX38" s="20"/>
      <c r="CY38" s="21">
        <v>557.3</v>
      </c>
      <c r="CZ38" s="21">
        <v>473.4</v>
      </c>
      <c r="DA38" s="21">
        <v>487.5</v>
      </c>
      <c r="DB38" s="21">
        <v>479.9</v>
      </c>
      <c r="DC38" s="21">
        <v>543.7</v>
      </c>
      <c r="DD38" s="21">
        <v>516.9</v>
      </c>
      <c r="DE38" s="21">
        <v>586.9</v>
      </c>
      <c r="DF38" s="21">
        <v>437.3</v>
      </c>
      <c r="DG38" s="21">
        <v>568.9</v>
      </c>
      <c r="DH38" s="21">
        <v>431.2</v>
      </c>
      <c r="DI38" s="21">
        <v>468.8</v>
      </c>
      <c r="DJ38" s="21">
        <v>505.2</v>
      </c>
      <c r="DK38" s="21">
        <v>509.2</v>
      </c>
      <c r="DL38" s="21">
        <v>609.3</v>
      </c>
      <c r="DM38" s="21">
        <v>552.9</v>
      </c>
      <c r="DN38" s="21">
        <v>503.9</v>
      </c>
      <c r="DO38" s="21">
        <v>525.6</v>
      </c>
      <c r="DP38" s="21">
        <v>506.5</v>
      </c>
      <c r="DQ38" s="21">
        <v>497.9</v>
      </c>
      <c r="DR38" s="21">
        <v>516</v>
      </c>
      <c r="DS38" s="21">
        <v>518.4</v>
      </c>
      <c r="DT38" s="21">
        <v>548.9</v>
      </c>
      <c r="DU38" s="13"/>
      <c r="DV38" s="24">
        <v>0</v>
      </c>
      <c r="DW38" s="33"/>
      <c r="DX38" s="21">
        <v>346.4</v>
      </c>
      <c r="DY38" s="13"/>
      <c r="DZ38" s="33"/>
      <c r="EA38" s="21">
        <v>504.1</v>
      </c>
      <c r="EB38" s="33"/>
      <c r="EC38" s="24">
        <v>0</v>
      </c>
      <c r="ED38" s="33"/>
      <c r="EE38" s="21">
        <v>489.9</v>
      </c>
      <c r="EF38" s="13"/>
      <c r="EG38" s="24">
        <v>0</v>
      </c>
      <c r="EH38" s="20"/>
      <c r="EI38" s="36">
        <v>463</v>
      </c>
      <c r="EJ38" s="35"/>
      <c r="EK38" s="35"/>
      <c r="EL38" s="24"/>
      <c r="EM38" s="36">
        <v>415.8</v>
      </c>
      <c r="EN38" s="13"/>
      <c r="EO38" s="24">
        <v>0</v>
      </c>
      <c r="EP38" s="20"/>
      <c r="EQ38" s="37">
        <v>565</v>
      </c>
      <c r="ER38" s="37">
        <v>566.1</v>
      </c>
      <c r="ES38" s="37">
        <v>381.5</v>
      </c>
      <c r="ET38" s="37">
        <v>445.5</v>
      </c>
      <c r="EU38" s="37">
        <v>554.5</v>
      </c>
      <c r="EV38" s="37">
        <v>994.1</v>
      </c>
      <c r="EW38" s="37">
        <v>448</v>
      </c>
      <c r="EX38" s="37">
        <v>523.8</v>
      </c>
      <c r="EY38" s="37">
        <v>565.1</v>
      </c>
      <c r="EZ38" s="37">
        <v>634.9</v>
      </c>
      <c r="FA38" s="37">
        <v>430.7</v>
      </c>
      <c r="FB38" s="13"/>
      <c r="FC38" s="24">
        <v>0</v>
      </c>
      <c r="FD38" s="20"/>
      <c r="FE38" s="21">
        <v>533.8</v>
      </c>
      <c r="FF38" s="21">
        <v>564.9</v>
      </c>
      <c r="FG38" s="36">
        <v>462.2</v>
      </c>
      <c r="FH38" s="37">
        <v>595.4</v>
      </c>
      <c r="FI38" s="37">
        <v>473.8</v>
      </c>
      <c r="FJ38" s="37">
        <v>454.3</v>
      </c>
      <c r="FK38" s="21">
        <v>507.2</v>
      </c>
      <c r="FL38" s="21">
        <v>526.6</v>
      </c>
      <c r="FM38" s="21">
        <v>467.9</v>
      </c>
      <c r="FQ38" s="45"/>
    </row>
    <row r="39" spans="1:173" s="14" customFormat="1" ht="25.5" customHeight="1">
      <c r="A39" s="61" t="s">
        <v>22</v>
      </c>
      <c r="B39" s="61"/>
      <c r="C39" s="61"/>
      <c r="D39" s="61"/>
      <c r="E39" s="61"/>
      <c r="F39" s="61"/>
      <c r="G39" s="4"/>
      <c r="H39" s="11">
        <v>0</v>
      </c>
      <c r="I39" s="38">
        <f>I15+I24+I29+I36</f>
        <v>14.249999999999998</v>
      </c>
      <c r="J39" s="38">
        <f>J37/12/J38</f>
        <v>14.25</v>
      </c>
      <c r="K39" s="38">
        <f>K37/12/K38</f>
        <v>14.250000000000002</v>
      </c>
      <c r="L39" s="38">
        <f>L37/12/L38</f>
        <v>14.250000000000002</v>
      </c>
      <c r="M39" s="38">
        <f>M37/12/M38</f>
        <v>14.25</v>
      </c>
      <c r="N39" s="38">
        <f aca="true" t="shared" si="180" ref="N39:Z39">N37/12/N38</f>
        <v>14.25</v>
      </c>
      <c r="O39" s="38">
        <f t="shared" si="180"/>
        <v>14.250000000000004</v>
      </c>
      <c r="P39" s="38">
        <f t="shared" si="180"/>
        <v>14.25</v>
      </c>
      <c r="Q39" s="38">
        <f t="shared" si="180"/>
        <v>14.250000000000004</v>
      </c>
      <c r="R39" s="38">
        <f t="shared" si="180"/>
        <v>14.250000000000002</v>
      </c>
      <c r="S39" s="38">
        <f t="shared" si="180"/>
        <v>14.25</v>
      </c>
      <c r="T39" s="38">
        <f t="shared" si="180"/>
        <v>14.25</v>
      </c>
      <c r="U39" s="38">
        <f t="shared" si="180"/>
        <v>14.25</v>
      </c>
      <c r="V39" s="38">
        <f t="shared" si="180"/>
        <v>14.25</v>
      </c>
      <c r="W39" s="38">
        <f t="shared" si="180"/>
        <v>14.25</v>
      </c>
      <c r="X39" s="38">
        <f t="shared" si="180"/>
        <v>14.25</v>
      </c>
      <c r="Y39" s="38">
        <f t="shared" si="180"/>
        <v>14.250000000000002</v>
      </c>
      <c r="Z39" s="38">
        <f t="shared" si="180"/>
        <v>14.250000000000002</v>
      </c>
      <c r="AA39" s="38">
        <f>AA37/12/AA38</f>
        <v>14.249999999999998</v>
      </c>
      <c r="AB39" s="38">
        <f aca="true" t="shared" si="181" ref="AB39:AI39">AB37/12/AB38</f>
        <v>14.25</v>
      </c>
      <c r="AC39" s="38">
        <f t="shared" si="181"/>
        <v>14.25</v>
      </c>
      <c r="AD39" s="38">
        <f t="shared" si="181"/>
        <v>14.25</v>
      </c>
      <c r="AE39" s="38">
        <f t="shared" si="181"/>
        <v>14.25</v>
      </c>
      <c r="AF39" s="38">
        <f t="shared" si="181"/>
        <v>14.25</v>
      </c>
      <c r="AG39" s="38">
        <f t="shared" si="181"/>
        <v>14.250000000000002</v>
      </c>
      <c r="AH39" s="38">
        <f t="shared" si="181"/>
        <v>14.250000000000002</v>
      </c>
      <c r="AI39" s="38">
        <f t="shared" si="181"/>
        <v>14.25</v>
      </c>
      <c r="AJ39" s="38">
        <f>AJ37/12/AJ38</f>
        <v>14.25</v>
      </c>
      <c r="AK39" s="4"/>
      <c r="AL39" s="20">
        <v>0</v>
      </c>
      <c r="AM39" s="38">
        <f>AM15+AM24+AM29+AM36</f>
        <v>13.29</v>
      </c>
      <c r="AN39" s="38">
        <f>AN37/12/AN38</f>
        <v>13.290000000000001</v>
      </c>
      <c r="AO39" s="38">
        <f>AO37/12/AO38</f>
        <v>13.289999999999997</v>
      </c>
      <c r="AP39" s="39"/>
      <c r="AQ39" s="24">
        <v>0</v>
      </c>
      <c r="AR39" s="38">
        <f>AR15+AR24+AR29+AR36</f>
        <v>12.09</v>
      </c>
      <c r="AS39" s="38">
        <f aca="true" t="shared" si="182" ref="AS39:AX39">AS37/12/AS38</f>
        <v>12.089999999999998</v>
      </c>
      <c r="AT39" s="38">
        <f t="shared" si="182"/>
        <v>12.09</v>
      </c>
      <c r="AU39" s="38">
        <f t="shared" si="182"/>
        <v>12.09</v>
      </c>
      <c r="AV39" s="38">
        <f t="shared" si="182"/>
        <v>12.09</v>
      </c>
      <c r="AW39" s="38">
        <f t="shared" si="182"/>
        <v>12.090000000000002</v>
      </c>
      <c r="AX39" s="38">
        <f t="shared" si="182"/>
        <v>12.09</v>
      </c>
      <c r="AY39" s="4"/>
      <c r="AZ39" s="24">
        <v>0</v>
      </c>
      <c r="BA39" s="38">
        <f>BA15+BA24+BA29+BA36</f>
        <v>13.629999999999999</v>
      </c>
      <c r="BB39" s="38">
        <f>BB37/12/BB38</f>
        <v>13.63</v>
      </c>
      <c r="BC39" s="38">
        <f>BC37/12/BC38</f>
        <v>13.629999999999999</v>
      </c>
      <c r="BD39" s="38">
        <f>BD37/12/BD38</f>
        <v>13.630000000000003</v>
      </c>
      <c r="BE39" s="38">
        <f>BE37/12/BE38</f>
        <v>13.63</v>
      </c>
      <c r="BF39" s="38">
        <f aca="true" t="shared" si="183" ref="BF39:BZ39">BF37/12/BF38</f>
        <v>13.629999999999999</v>
      </c>
      <c r="BG39" s="38">
        <f t="shared" si="183"/>
        <v>13.63</v>
      </c>
      <c r="BH39" s="38">
        <f t="shared" si="183"/>
        <v>13.63</v>
      </c>
      <c r="BI39" s="38">
        <f>BI37/12/BI38</f>
        <v>13.629999999999999</v>
      </c>
      <c r="BJ39" s="38">
        <f t="shared" si="183"/>
        <v>13.63</v>
      </c>
      <c r="BK39" s="38">
        <f t="shared" si="183"/>
        <v>13.63</v>
      </c>
      <c r="BL39" s="38">
        <f t="shared" si="183"/>
        <v>13.63</v>
      </c>
      <c r="BM39" s="38">
        <f t="shared" si="183"/>
        <v>13.63</v>
      </c>
      <c r="BN39" s="38">
        <f t="shared" si="183"/>
        <v>13.63</v>
      </c>
      <c r="BO39" s="38">
        <f t="shared" si="183"/>
        <v>13.629999999999999</v>
      </c>
      <c r="BP39" s="38">
        <f t="shared" si="183"/>
        <v>13.63</v>
      </c>
      <c r="BQ39" s="38">
        <f t="shared" si="183"/>
        <v>13.629999999999999</v>
      </c>
      <c r="BR39" s="38">
        <f t="shared" si="183"/>
        <v>13.629999999999999</v>
      </c>
      <c r="BS39" s="38">
        <f t="shared" si="183"/>
        <v>13.629999999999999</v>
      </c>
      <c r="BT39" s="38">
        <f t="shared" si="183"/>
        <v>13.63</v>
      </c>
      <c r="BU39" s="38">
        <f t="shared" si="183"/>
        <v>13.629999999999999</v>
      </c>
      <c r="BV39" s="38">
        <f t="shared" si="183"/>
        <v>13.63</v>
      </c>
      <c r="BW39" s="38">
        <f t="shared" si="183"/>
        <v>13.630000000000003</v>
      </c>
      <c r="BX39" s="38">
        <f t="shared" si="183"/>
        <v>13.629999999999999</v>
      </c>
      <c r="BY39" s="38">
        <f t="shared" si="183"/>
        <v>13.629999999999999</v>
      </c>
      <c r="BZ39" s="38">
        <f t="shared" si="183"/>
        <v>13.630000000000003</v>
      </c>
      <c r="CA39" s="4"/>
      <c r="CB39" s="24">
        <v>0</v>
      </c>
      <c r="CC39" s="38">
        <f>CC15+CC24+CC29+CC36</f>
        <v>13.629999999999999</v>
      </c>
      <c r="CD39" s="38">
        <f aca="true" t="shared" si="184" ref="CD39:CM39">CD37/12/CD38</f>
        <v>13.63</v>
      </c>
      <c r="CE39" s="38">
        <f t="shared" si="184"/>
        <v>13.629999999999999</v>
      </c>
      <c r="CF39" s="38">
        <f t="shared" si="184"/>
        <v>13.629999999999999</v>
      </c>
      <c r="CG39" s="38">
        <f t="shared" si="184"/>
        <v>13.629999999999999</v>
      </c>
      <c r="CH39" s="38">
        <f t="shared" si="184"/>
        <v>13.63</v>
      </c>
      <c r="CI39" s="38">
        <f t="shared" si="184"/>
        <v>13.63</v>
      </c>
      <c r="CJ39" s="38">
        <f t="shared" si="184"/>
        <v>13.63</v>
      </c>
      <c r="CK39" s="38">
        <f t="shared" si="184"/>
        <v>13.629999999999999</v>
      </c>
      <c r="CL39" s="38">
        <f t="shared" si="184"/>
        <v>13.630000000000003</v>
      </c>
      <c r="CM39" s="38">
        <f t="shared" si="184"/>
        <v>13.629999999999999</v>
      </c>
      <c r="CN39" s="4"/>
      <c r="CO39" s="20" t="s">
        <v>198</v>
      </c>
      <c r="CP39" s="38">
        <f>CP15+CP24+CP29+CP36+CP10</f>
        <v>17.26</v>
      </c>
      <c r="CQ39" s="38">
        <f>CQ37/12/CQ38</f>
        <v>17.259999999999998</v>
      </c>
      <c r="CR39" s="38">
        <f>CR37/12/CR38</f>
        <v>16.640000000000004</v>
      </c>
      <c r="CS39" s="38">
        <f>CS37/12/CS38</f>
        <v>16.640000000000004</v>
      </c>
      <c r="CT39" s="38">
        <f>CT37/12/CT38</f>
        <v>16.64</v>
      </c>
      <c r="CU39" s="38">
        <f>CU37/12/CU38</f>
        <v>16.640000000000004</v>
      </c>
      <c r="CV39" s="4"/>
      <c r="CW39" s="24">
        <v>0</v>
      </c>
      <c r="CX39" s="38">
        <f>CX15+CX24+CX29+CX36</f>
        <v>13.950000000000001</v>
      </c>
      <c r="CY39" s="38">
        <f aca="true" t="shared" si="185" ref="CY39:DT39">CY37/12/CY38</f>
        <v>13.950000000000001</v>
      </c>
      <c r="CZ39" s="38">
        <f t="shared" si="185"/>
        <v>13.950000000000001</v>
      </c>
      <c r="DA39" s="38">
        <f t="shared" si="185"/>
        <v>13.95</v>
      </c>
      <c r="DB39" s="38">
        <f t="shared" si="185"/>
        <v>13.950000000000001</v>
      </c>
      <c r="DC39" s="38">
        <f t="shared" si="185"/>
        <v>13.95</v>
      </c>
      <c r="DD39" s="38">
        <f t="shared" si="185"/>
        <v>13.950000000000001</v>
      </c>
      <c r="DE39" s="38">
        <f t="shared" si="185"/>
        <v>13.950000000000001</v>
      </c>
      <c r="DF39" s="38">
        <f t="shared" si="185"/>
        <v>13.95</v>
      </c>
      <c r="DG39" s="38">
        <f t="shared" si="185"/>
        <v>13.95</v>
      </c>
      <c r="DH39" s="38">
        <f t="shared" si="185"/>
        <v>13.949999999999998</v>
      </c>
      <c r="DI39" s="38">
        <f t="shared" si="185"/>
        <v>13.949999999999998</v>
      </c>
      <c r="DJ39" s="38">
        <f t="shared" si="185"/>
        <v>13.949999999999998</v>
      </c>
      <c r="DK39" s="38">
        <f t="shared" si="185"/>
        <v>13.950000000000003</v>
      </c>
      <c r="DL39" s="38">
        <f t="shared" si="185"/>
        <v>13.95</v>
      </c>
      <c r="DM39" s="38">
        <f t="shared" si="185"/>
        <v>13.95</v>
      </c>
      <c r="DN39" s="38">
        <f t="shared" si="185"/>
        <v>13.950000000000005</v>
      </c>
      <c r="DO39" s="38">
        <f t="shared" si="185"/>
        <v>13.95</v>
      </c>
      <c r="DP39" s="38">
        <f t="shared" si="185"/>
        <v>13.950000000000001</v>
      </c>
      <c r="DQ39" s="38">
        <f t="shared" si="185"/>
        <v>13.950000000000003</v>
      </c>
      <c r="DR39" s="38">
        <f t="shared" si="185"/>
        <v>13.950000000000001</v>
      </c>
      <c r="DS39" s="38">
        <f t="shared" si="185"/>
        <v>13.95</v>
      </c>
      <c r="DT39" s="38">
        <f t="shared" si="185"/>
        <v>13.95</v>
      </c>
      <c r="DU39" s="4"/>
      <c r="DV39" s="24">
        <v>0</v>
      </c>
      <c r="DW39" s="38">
        <f>DW15+DW24+DW29+DW36</f>
        <v>13.629999999999999</v>
      </c>
      <c r="DX39" s="38">
        <f>DX37/12/DX38</f>
        <v>13.63</v>
      </c>
      <c r="DY39" s="4"/>
      <c r="DZ39" s="38">
        <f>DZ15+DZ24+DZ29+DZ36</f>
        <v>13.88</v>
      </c>
      <c r="EA39" s="38">
        <f>EA37/12/EA38</f>
        <v>13.88</v>
      </c>
      <c r="EB39" s="38"/>
      <c r="EC39" s="24">
        <v>0</v>
      </c>
      <c r="ED39" s="38">
        <f>ED15+ED24+ED29+ED36</f>
        <v>13.88</v>
      </c>
      <c r="EE39" s="38">
        <f>EE37/12/EE38</f>
        <v>13.880000000000003</v>
      </c>
      <c r="EF39" s="4"/>
      <c r="EG39" s="24">
        <v>0</v>
      </c>
      <c r="EH39" s="38">
        <f>EH15+EH24+EH29+EH36</f>
        <v>13.88</v>
      </c>
      <c r="EI39" s="38">
        <f>EI37/12/EI38</f>
        <v>13.879999999999999</v>
      </c>
      <c r="EJ39" s="39"/>
      <c r="EK39" s="38">
        <f>7.36*1.416*1.2*1.15</f>
        <v>14.382028799999997</v>
      </c>
      <c r="EL39" s="38">
        <f>EL15+EL24+EL29+EL36</f>
        <v>11.760000000000002</v>
      </c>
      <c r="EM39" s="38">
        <f>EM37/12/EM38</f>
        <v>11.76</v>
      </c>
      <c r="EN39" s="4"/>
      <c r="EO39" s="24">
        <v>0</v>
      </c>
      <c r="EP39" s="38">
        <f>EP15+EP24+EP29+EP36</f>
        <v>13.629999999999999</v>
      </c>
      <c r="EQ39" s="38">
        <f aca="true" t="shared" si="186" ref="EQ39:FA39">EQ37/12/EQ38</f>
        <v>13.63</v>
      </c>
      <c r="ER39" s="38">
        <f t="shared" si="186"/>
        <v>13.629999999999999</v>
      </c>
      <c r="ES39" s="38">
        <f t="shared" si="186"/>
        <v>13.63</v>
      </c>
      <c r="ET39" s="38">
        <f t="shared" si="186"/>
        <v>13.63</v>
      </c>
      <c r="EU39" s="38">
        <f t="shared" si="186"/>
        <v>13.63</v>
      </c>
      <c r="EV39" s="38">
        <f t="shared" si="186"/>
        <v>13.629999999999999</v>
      </c>
      <c r="EW39" s="38">
        <f t="shared" si="186"/>
        <v>13.63</v>
      </c>
      <c r="EX39" s="38">
        <f t="shared" si="186"/>
        <v>13.629999999999999</v>
      </c>
      <c r="EY39" s="38">
        <f t="shared" si="186"/>
        <v>13.629999999999997</v>
      </c>
      <c r="EZ39" s="38">
        <f t="shared" si="186"/>
        <v>13.63</v>
      </c>
      <c r="FA39" s="38">
        <f t="shared" si="186"/>
        <v>13.629999999999997</v>
      </c>
      <c r="FB39" s="4"/>
      <c r="FC39" s="24">
        <v>0</v>
      </c>
      <c r="FD39" s="38">
        <f>FD15+FD24+FD29+FD36</f>
        <v>10.52</v>
      </c>
      <c r="FE39" s="38">
        <f>FE37/12/FE38</f>
        <v>10.520000000000001</v>
      </c>
      <c r="FF39" s="38">
        <f>FF37/12/FF38</f>
        <v>10.52</v>
      </c>
      <c r="FG39" s="38">
        <f aca="true" t="shared" si="187" ref="FG39:FM39">FG37/12/FG38</f>
        <v>10.52</v>
      </c>
      <c r="FH39" s="38">
        <f t="shared" si="187"/>
        <v>9.9</v>
      </c>
      <c r="FI39" s="38">
        <f t="shared" si="187"/>
        <v>9.9</v>
      </c>
      <c r="FJ39" s="38">
        <f t="shared" si="187"/>
        <v>9.9</v>
      </c>
      <c r="FK39" s="38">
        <f t="shared" si="187"/>
        <v>10.52</v>
      </c>
      <c r="FL39" s="38">
        <f t="shared" si="187"/>
        <v>10.519999999999998</v>
      </c>
      <c r="FM39" s="38">
        <f t="shared" si="187"/>
        <v>9.9</v>
      </c>
      <c r="FQ39" s="45"/>
    </row>
    <row r="40" spans="42:167" ht="12.75"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</row>
    <row r="41" spans="42:167" ht="12.75" customHeight="1" hidden="1"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</row>
    <row r="44" spans="1:2" ht="12.75">
      <c r="A44" s="1" t="s">
        <v>30</v>
      </c>
      <c r="B44" s="1">
        <v>12</v>
      </c>
    </row>
  </sheetData>
  <sheetProtection/>
  <mergeCells count="50">
    <mergeCell ref="AK8:AO8"/>
    <mergeCell ref="AP8:AX8"/>
    <mergeCell ref="AY8:BZ8"/>
    <mergeCell ref="CV8:DT8"/>
    <mergeCell ref="CA8:CM8"/>
    <mergeCell ref="FB8:FM8"/>
    <mergeCell ref="EN8:FA8"/>
    <mergeCell ref="DY8:EA8"/>
    <mergeCell ref="EF8:EI8"/>
    <mergeCell ref="CN8:CU8"/>
    <mergeCell ref="G8:AJ8"/>
    <mergeCell ref="EJ8:EM8"/>
    <mergeCell ref="A28:F28"/>
    <mergeCell ref="A29:F29"/>
    <mergeCell ref="A20:F20"/>
    <mergeCell ref="A16:F16"/>
    <mergeCell ref="A17:F17"/>
    <mergeCell ref="A24:F24"/>
    <mergeCell ref="A25:F25"/>
    <mergeCell ref="A27:F27"/>
    <mergeCell ref="A22:F22"/>
    <mergeCell ref="A38:F38"/>
    <mergeCell ref="A39:F39"/>
    <mergeCell ref="A30:F30"/>
    <mergeCell ref="A31:F31"/>
    <mergeCell ref="A32:F32"/>
    <mergeCell ref="A37:F37"/>
    <mergeCell ref="A36:F36"/>
    <mergeCell ref="A35:F35"/>
    <mergeCell ref="A33:F33"/>
    <mergeCell ref="A34:F34"/>
    <mergeCell ref="DU8:DX8"/>
    <mergeCell ref="EB8:EE8"/>
    <mergeCell ref="A21:F21"/>
    <mergeCell ref="A18:F18"/>
    <mergeCell ref="A19:F19"/>
    <mergeCell ref="A13:F13"/>
    <mergeCell ref="A14:F14"/>
    <mergeCell ref="A15:F15"/>
    <mergeCell ref="A10:F10"/>
    <mergeCell ref="A11:F11"/>
    <mergeCell ref="A26:F26"/>
    <mergeCell ref="A1:I1"/>
    <mergeCell ref="A2:I2"/>
    <mergeCell ref="A3:I3"/>
    <mergeCell ref="A4:I4"/>
    <mergeCell ref="A12:F12"/>
    <mergeCell ref="G7:FA7"/>
    <mergeCell ref="A7:F9"/>
    <mergeCell ref="A23:F23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Елена Алексеевна Некрасова</cp:lastModifiedBy>
  <cp:lastPrinted>2013-06-27T12:20:34Z</cp:lastPrinted>
  <dcterms:created xsi:type="dcterms:W3CDTF">2013-07-12T14:05:51Z</dcterms:created>
  <dcterms:modified xsi:type="dcterms:W3CDTF">2013-07-12T14:05:53Z</dcterms:modified>
  <cp:category/>
  <cp:version/>
  <cp:contentType/>
  <cp:contentStatus/>
</cp:coreProperties>
</file>