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Лист1" sheetId="1" r:id="rId1"/>
  </sheets>
  <definedNames>
    <definedName name="_xlnm.Print_Titles" localSheetId="0">'Лист1'!$A:$B,'Лист1'!$8:$9</definedName>
    <definedName name="_xlnm.Print_Area" localSheetId="0">'Лист1'!$A$1:$I$86</definedName>
  </definedNames>
  <calcPr fullCalcOnLoad="1"/>
</workbook>
</file>

<file path=xl/sharedStrings.xml><?xml version="1.0" encoding="utf-8"?>
<sst xmlns="http://schemas.openxmlformats.org/spreadsheetml/2006/main" count="85" uniqueCount="35">
  <si>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</si>
  <si>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</si>
  <si>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</si>
  <si>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</si>
  <si>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 (лет)</t>
  </si>
  <si>
    <t>Объем работ,м3</t>
  </si>
  <si>
    <t>общая площадь</t>
  </si>
  <si>
    <t>площадь застройки</t>
  </si>
  <si>
    <t>Объем работ,м2</t>
  </si>
  <si>
    <t>Объем работ, м2</t>
  </si>
  <si>
    <t>Объем работ, м пог</t>
  </si>
  <si>
    <t>1. Устранение осадок фундаментов</t>
  </si>
  <si>
    <t>2. Устранение (ремонт) разрушений штукатурки и обшивки</t>
  </si>
  <si>
    <t>3. Окраска стен помещений общего пользования</t>
  </si>
  <si>
    <t>4. Усиление перекрытий</t>
  </si>
  <si>
    <t>5. Устранение протечек кровли</t>
  </si>
  <si>
    <t>6. Восстановление (ремонт) дверей в помещениях общего пользования</t>
  </si>
  <si>
    <t>7. Восстановление (ремонт) окон в помещениях общего пользования</t>
  </si>
  <si>
    <t>8. Смена разбитых стекол</t>
  </si>
  <si>
    <t>9. Ремонт крылец</t>
  </si>
  <si>
    <t>Наименование работ</t>
  </si>
  <si>
    <t>Показатель</t>
  </si>
  <si>
    <t>Перечень дополнительных работ по содержанию и ремонту общего имущества собственников помещений в многоквартирном доме, являющегося объектом конкурса</t>
  </si>
  <si>
    <t>Приложение № 4</t>
  </si>
  <si>
    <t>к Извещению о проведении</t>
  </si>
  <si>
    <t>открытого конкурса</t>
  </si>
  <si>
    <t>10. Ремонт печей, в том числе топливной камеры, дымоходов, топочной арматуры</t>
  </si>
  <si>
    <t>Объем работ, шт.</t>
  </si>
  <si>
    <t>11. Ремонт, замена внутридомовых электрических сетей</t>
  </si>
  <si>
    <t>12. Ремонт тротуаров</t>
  </si>
  <si>
    <t>Полярная 15, под1</t>
  </si>
  <si>
    <t>Стоимость работ   руб.</t>
  </si>
  <si>
    <t>Орджоникидзе 22</t>
  </si>
  <si>
    <t>ЛОТ № 1</t>
  </si>
  <si>
    <t>Деревянные благоустроенные здания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</si>
</sst>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170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BreakPreview" zoomScale="85" zoomScaleNormal="80" zoomScaleSheetLayoutView="85" zoomScalePageLayoutView="40" workbookViewId="0" topLeftCell="A2">
      <selection activeCell="F12" sqref="F12"/>
    </sheetView>
  </sheetViews>
  <sheetFormatPr defaultColWidth="9.00390625" defaultRowHeight="12.75"/>
  <cols>
    <col min="1" max="1" width="22.375" style="0" customWidth="1"/>
    <col min="2" max="2" width="42.25390625" style="0" customWidth="1"/>
    <col min="3" max="3" width="18.625" style="0" customWidth="1"/>
    <col min="4" max="4" width="11.75390625" style="0" customWidth="1"/>
    <col min="5" max="6" width="9.125" style="0" customWidth="1"/>
    <col min="7" max="7" width="14.375" style="0" customWidth="1"/>
    <col min="9" max="9" width="21.00390625" style="0" customWidth="1"/>
    <col min="10" max="10" width="8.625" style="0" hidden="1" customWidth="1"/>
    <col min="11" max="11" width="3.625" style="0" hidden="1" customWidth="1"/>
    <col min="12" max="12" width="6.00390625" style="0" hidden="1" customWidth="1"/>
  </cols>
  <sheetData>
    <row r="1" spans="3:12" ht="15.75">
      <c r="C1" s="22" t="s">
        <v>23</v>
      </c>
      <c r="D1" s="22"/>
      <c r="E1" s="6"/>
      <c r="F1" s="7"/>
      <c r="L1" s="1"/>
    </row>
    <row r="2" spans="3:6" ht="15.75">
      <c r="C2" s="23" t="s">
        <v>24</v>
      </c>
      <c r="D2" s="23"/>
      <c r="E2" s="23"/>
      <c r="F2" s="7"/>
    </row>
    <row r="3" spans="3:6" ht="15.75">
      <c r="C3" s="23" t="s">
        <v>25</v>
      </c>
      <c r="D3" s="8"/>
      <c r="E3" s="8"/>
      <c r="F3" s="7"/>
    </row>
    <row r="4" spans="3:6" ht="15.75">
      <c r="C4" s="8"/>
      <c r="D4" s="8"/>
      <c r="E4" s="8"/>
      <c r="F4" s="7"/>
    </row>
    <row r="5" spans="3:6" ht="15.75">
      <c r="C5" s="8"/>
      <c r="D5" s="8"/>
      <c r="E5" s="8"/>
      <c r="F5" s="7"/>
    </row>
    <row r="6" spans="1:8" s="3" customFormat="1" ht="52.5" customHeight="1">
      <c r="A6" s="28" t="s">
        <v>22</v>
      </c>
      <c r="B6" s="29"/>
      <c r="D6" s="6"/>
      <c r="E6" s="6"/>
      <c r="F6" s="6"/>
      <c r="G6" s="6"/>
      <c r="H6" s="7"/>
    </row>
    <row r="7" spans="1:2" ht="18.75" customHeight="1">
      <c r="A7" s="30" t="s">
        <v>33</v>
      </c>
      <c r="B7" s="31"/>
    </row>
    <row r="8" spans="1:3" ht="37.5" customHeight="1">
      <c r="A8" s="37" t="s">
        <v>20</v>
      </c>
      <c r="B8" s="33" t="s">
        <v>21</v>
      </c>
      <c r="C8" s="21" t="s">
        <v>34</v>
      </c>
    </row>
    <row r="9" spans="1:3" ht="27.75" customHeight="1">
      <c r="A9" s="37"/>
      <c r="B9" s="33"/>
      <c r="C9" s="19" t="s">
        <v>32</v>
      </c>
    </row>
    <row r="10" spans="1:3" ht="17.25" customHeight="1" hidden="1">
      <c r="A10" s="15">
        <v>1</v>
      </c>
      <c r="B10" s="16">
        <v>2</v>
      </c>
      <c r="C10" s="4" t="s">
        <v>30</v>
      </c>
    </row>
    <row r="11" spans="1:3" ht="24.75" customHeight="1">
      <c r="A11" s="12"/>
      <c r="B11" t="s">
        <v>6</v>
      </c>
      <c r="C11" s="24">
        <v>455.9</v>
      </c>
    </row>
    <row r="12" spans="1:3" ht="15" customHeight="1">
      <c r="A12" s="13"/>
      <c r="B12" t="s">
        <v>7</v>
      </c>
      <c r="C12" s="4">
        <v>345</v>
      </c>
    </row>
    <row r="13" spans="1:3" ht="20.25" customHeight="1">
      <c r="A13" s="25" t="s">
        <v>11</v>
      </c>
      <c r="B13" s="9" t="s">
        <v>0</v>
      </c>
      <c r="C13" s="4"/>
    </row>
    <row r="14" spans="1:3" ht="12.75">
      <c r="A14" s="26"/>
      <c r="B14" s="10" t="s">
        <v>5</v>
      </c>
      <c r="C14" s="17">
        <f>C12*25%/100</f>
        <v>0.8625</v>
      </c>
    </row>
    <row r="15" spans="1:3" s="3" customFormat="1" ht="30" customHeight="1">
      <c r="A15" s="26"/>
      <c r="B15" s="9" t="s">
        <v>2</v>
      </c>
      <c r="C15" s="14">
        <f>1007.68*C14</f>
        <v>869.124</v>
      </c>
    </row>
    <row r="16" spans="1:3" ht="27" customHeight="1">
      <c r="A16" s="26"/>
      <c r="B16" s="9" t="s">
        <v>3</v>
      </c>
      <c r="C16" s="14">
        <f>C15/C11</f>
        <v>1.9063917525773197</v>
      </c>
    </row>
    <row r="17" spans="1:3" ht="15" customHeight="1">
      <c r="A17" s="26"/>
      <c r="B17" s="11" t="s">
        <v>4</v>
      </c>
      <c r="C17" s="4"/>
    </row>
    <row r="18" spans="1:3" ht="12.75">
      <c r="A18" s="26" t="s">
        <v>12</v>
      </c>
      <c r="B18" s="9" t="s">
        <v>0</v>
      </c>
      <c r="C18" s="4"/>
    </row>
    <row r="19" spans="1:3" ht="12.75">
      <c r="A19" s="26"/>
      <c r="B19" s="10" t="s">
        <v>8</v>
      </c>
      <c r="C19" s="17">
        <f>C12*0.5/100</f>
        <v>1.725</v>
      </c>
    </row>
    <row r="20" spans="1:3" ht="30.75" customHeight="1">
      <c r="A20" s="26"/>
      <c r="B20" s="9" t="s">
        <v>2</v>
      </c>
      <c r="C20" s="14">
        <f>836.39*C19</f>
        <v>1442.77275</v>
      </c>
    </row>
    <row r="21" spans="1:3" ht="33.75" customHeight="1">
      <c r="A21" s="26"/>
      <c r="B21" s="9" t="s">
        <v>3</v>
      </c>
      <c r="C21" s="14">
        <f>C20/C11</f>
        <v>3.1646693353805664</v>
      </c>
    </row>
    <row r="22" spans="1:3" ht="21.75" customHeight="1">
      <c r="A22" s="26"/>
      <c r="B22" s="11" t="s">
        <v>4</v>
      </c>
      <c r="C22" s="4"/>
    </row>
    <row r="23" spans="1:3" ht="15.75" customHeight="1">
      <c r="A23" s="27" t="s">
        <v>13</v>
      </c>
      <c r="B23" s="9" t="s">
        <v>0</v>
      </c>
      <c r="C23" s="4"/>
    </row>
    <row r="24" spans="1:3" ht="12.75" customHeight="1">
      <c r="A24" s="27"/>
      <c r="B24" s="10" t="s">
        <v>1</v>
      </c>
      <c r="C24" s="17">
        <f>C12*2.88/100</f>
        <v>9.936</v>
      </c>
    </row>
    <row r="25" spans="1:3" ht="12.75" customHeight="1">
      <c r="A25" s="27"/>
      <c r="B25" s="9" t="s">
        <v>2</v>
      </c>
      <c r="C25" s="14">
        <f>72.24*C24</f>
        <v>717.7766399999999</v>
      </c>
    </row>
    <row r="26" spans="1:3" ht="30" customHeight="1">
      <c r="A26" s="27"/>
      <c r="B26" s="9" t="s">
        <v>3</v>
      </c>
      <c r="C26" s="14">
        <f>C25/C11</f>
        <v>1.5744168457995174</v>
      </c>
    </row>
    <row r="27" spans="1:3" ht="16.5" customHeight="1">
      <c r="A27" s="27"/>
      <c r="B27" s="11" t="s">
        <v>4</v>
      </c>
      <c r="C27" s="4"/>
    </row>
    <row r="28" spans="1:3" ht="12.75">
      <c r="A28" s="27" t="s">
        <v>14</v>
      </c>
      <c r="B28" s="9" t="s">
        <v>0</v>
      </c>
      <c r="C28" s="4"/>
    </row>
    <row r="29" spans="1:3" ht="12.75">
      <c r="A29" s="27"/>
      <c r="B29" s="10" t="s">
        <v>9</v>
      </c>
      <c r="C29" s="17">
        <f>C12*3%/10</f>
        <v>1.035</v>
      </c>
    </row>
    <row r="30" spans="1:3" ht="18" customHeight="1">
      <c r="A30" s="27"/>
      <c r="B30" s="9" t="s">
        <v>2</v>
      </c>
      <c r="C30" s="14">
        <f>2281.73*C29</f>
        <v>2361.59055</v>
      </c>
    </row>
    <row r="31" spans="1:3" ht="15.75" customHeight="1">
      <c r="A31" s="27"/>
      <c r="B31" s="9" t="s">
        <v>3</v>
      </c>
      <c r="C31" s="14">
        <f>C30/C11</f>
        <v>5.18006262338232</v>
      </c>
    </row>
    <row r="32" spans="1:3" ht="18.75" customHeight="1">
      <c r="A32" s="27"/>
      <c r="B32" s="11" t="s">
        <v>4</v>
      </c>
      <c r="C32" s="4"/>
    </row>
    <row r="33" spans="1:3" ht="12.75" customHeight="1">
      <c r="A33" s="2"/>
      <c r="B33" s="11"/>
      <c r="C33" s="4">
        <v>443</v>
      </c>
    </row>
    <row r="34" spans="1:3" ht="12.75">
      <c r="A34" s="27" t="s">
        <v>15</v>
      </c>
      <c r="B34" s="9" t="s">
        <v>0</v>
      </c>
      <c r="C34" s="4"/>
    </row>
    <row r="35" spans="1:3" ht="12.75">
      <c r="A35" s="27"/>
      <c r="B35" s="10" t="s">
        <v>9</v>
      </c>
      <c r="C35" s="17">
        <f>C33*0.35</f>
        <v>155.04999999999998</v>
      </c>
    </row>
    <row r="36" spans="1:3" ht="30" customHeight="1">
      <c r="A36" s="27"/>
      <c r="B36" s="9" t="s">
        <v>2</v>
      </c>
      <c r="C36" s="14">
        <f>445.14*C35</f>
        <v>69018.957</v>
      </c>
    </row>
    <row r="37" spans="1:3" ht="30.75" customHeight="1">
      <c r="A37" s="27"/>
      <c r="B37" s="9" t="s">
        <v>3</v>
      </c>
      <c r="C37" s="14">
        <f>C36/C11</f>
        <v>151.39056152665057</v>
      </c>
    </row>
    <row r="38" spans="1:3" ht="20.25" customHeight="1">
      <c r="A38" s="27"/>
      <c r="B38" s="11" t="s">
        <v>4</v>
      </c>
      <c r="C38" s="4"/>
    </row>
    <row r="39" spans="1:3" ht="12.75">
      <c r="A39" s="27" t="s">
        <v>16</v>
      </c>
      <c r="B39" s="9" t="s">
        <v>0</v>
      </c>
      <c r="C39" s="4"/>
    </row>
    <row r="40" spans="1:3" ht="12.75">
      <c r="A40" s="27"/>
      <c r="B40" s="10" t="s">
        <v>9</v>
      </c>
      <c r="C40" s="4">
        <v>1.8</v>
      </c>
    </row>
    <row r="41" spans="1:3" ht="15.75" customHeight="1">
      <c r="A41" s="27"/>
      <c r="B41" s="9" t="s">
        <v>2</v>
      </c>
      <c r="C41" s="4">
        <v>256.63</v>
      </c>
    </row>
    <row r="42" spans="1:3" ht="19.5" customHeight="1">
      <c r="A42" s="27"/>
      <c r="B42" s="9" t="s">
        <v>3</v>
      </c>
      <c r="C42" s="4">
        <v>0.36</v>
      </c>
    </row>
    <row r="43" spans="1:3" ht="17.25" customHeight="1">
      <c r="A43" s="27"/>
      <c r="B43" s="11" t="s">
        <v>4</v>
      </c>
      <c r="C43" s="4"/>
    </row>
    <row r="44" spans="1:3" ht="12.75">
      <c r="A44" s="27" t="s">
        <v>17</v>
      </c>
      <c r="B44" s="9" t="s">
        <v>0</v>
      </c>
      <c r="C44" s="4"/>
    </row>
    <row r="45" spans="1:3" ht="12.75">
      <c r="A45" s="27"/>
      <c r="B45" s="10" t="s">
        <v>9</v>
      </c>
      <c r="C45" s="4">
        <v>2.5</v>
      </c>
    </row>
    <row r="46" spans="1:3" ht="16.5" customHeight="1">
      <c r="A46" s="27"/>
      <c r="B46" s="9" t="s">
        <v>2</v>
      </c>
      <c r="C46" s="4">
        <v>109.18</v>
      </c>
    </row>
    <row r="47" spans="1:3" ht="17.25" customHeight="1">
      <c r="A47" s="27"/>
      <c r="B47" s="9" t="s">
        <v>3</v>
      </c>
      <c r="C47" s="4">
        <v>0.15</v>
      </c>
    </row>
    <row r="48" spans="1:3" ht="18.75" customHeight="1">
      <c r="A48" s="27"/>
      <c r="B48" s="11" t="s">
        <v>4</v>
      </c>
      <c r="C48" s="4"/>
    </row>
    <row r="49" spans="1:3" ht="12.75">
      <c r="A49" s="27" t="s">
        <v>18</v>
      </c>
      <c r="B49" s="9" t="s">
        <v>0</v>
      </c>
      <c r="C49" s="4"/>
    </row>
    <row r="50" spans="1:3" ht="12.75">
      <c r="A50" s="27"/>
      <c r="B50" s="10" t="s">
        <v>9</v>
      </c>
      <c r="C50" s="4">
        <v>5</v>
      </c>
    </row>
    <row r="51" spans="1:3" ht="15.75" customHeight="1">
      <c r="A51" s="27"/>
      <c r="B51" s="9" t="s">
        <v>2</v>
      </c>
      <c r="C51" s="4">
        <v>2094</v>
      </c>
    </row>
    <row r="52" spans="1:3" ht="15.75" customHeight="1">
      <c r="A52" s="27"/>
      <c r="B52" s="9" t="s">
        <v>3</v>
      </c>
      <c r="C52" s="4">
        <v>2.9</v>
      </c>
    </row>
    <row r="53" spans="1:3" ht="18.75" customHeight="1">
      <c r="A53" s="27"/>
      <c r="B53" s="11" t="s">
        <v>4</v>
      </c>
      <c r="C53" s="4"/>
    </row>
    <row r="54" spans="1:3" ht="12.75">
      <c r="A54" s="27" t="s">
        <v>19</v>
      </c>
      <c r="B54" s="9" t="s">
        <v>0</v>
      </c>
      <c r="C54" s="4"/>
    </row>
    <row r="55" spans="1:3" ht="12.75">
      <c r="A55" s="27"/>
      <c r="B55" s="10" t="s">
        <v>9</v>
      </c>
      <c r="C55" s="17">
        <f>C12*0.25%</f>
        <v>0.8625</v>
      </c>
    </row>
    <row r="56" spans="1:3" ht="30" customHeight="1">
      <c r="A56" s="27"/>
      <c r="B56" s="9" t="s">
        <v>2</v>
      </c>
      <c r="C56" s="14">
        <f>71.18*C55</f>
        <v>61.39275000000001</v>
      </c>
    </row>
    <row r="57" spans="1:3" ht="17.25" customHeight="1">
      <c r="A57" s="27"/>
      <c r="B57" s="9" t="s">
        <v>3</v>
      </c>
      <c r="C57" s="14">
        <f>C56/C11</f>
        <v>0.13466275499012945</v>
      </c>
    </row>
    <row r="58" spans="1:3" ht="18" customHeight="1">
      <c r="A58" s="27"/>
      <c r="B58" s="11" t="s">
        <v>4</v>
      </c>
      <c r="C58" s="4"/>
    </row>
    <row r="59" spans="1:3" ht="18" customHeight="1">
      <c r="A59" s="34" t="s">
        <v>26</v>
      </c>
      <c r="B59" s="11"/>
      <c r="C59" s="4">
        <v>0</v>
      </c>
    </row>
    <row r="60" spans="1:3" ht="18" customHeight="1">
      <c r="A60" s="35"/>
      <c r="B60" s="9" t="s">
        <v>0</v>
      </c>
      <c r="C60" s="4">
        <v>0</v>
      </c>
    </row>
    <row r="61" spans="1:3" ht="18" customHeight="1">
      <c r="A61" s="35"/>
      <c r="B61" s="11" t="s">
        <v>27</v>
      </c>
      <c r="C61" s="4">
        <v>0</v>
      </c>
    </row>
    <row r="62" spans="1:3" ht="18" customHeight="1">
      <c r="A62" s="35"/>
      <c r="B62" s="9" t="s">
        <v>2</v>
      </c>
      <c r="C62" s="4">
        <v>0</v>
      </c>
    </row>
    <row r="63" spans="1:3" ht="18" customHeight="1">
      <c r="A63" s="35"/>
      <c r="B63" s="9" t="s">
        <v>3</v>
      </c>
      <c r="C63" s="4">
        <v>0</v>
      </c>
    </row>
    <row r="64" spans="1:3" ht="18" customHeight="1">
      <c r="A64" s="36"/>
      <c r="B64" s="11" t="s">
        <v>4</v>
      </c>
      <c r="C64" s="4"/>
    </row>
    <row r="65" spans="1:3" ht="12.75">
      <c r="A65" s="27" t="s">
        <v>28</v>
      </c>
      <c r="B65" s="9" t="s">
        <v>0</v>
      </c>
      <c r="C65" s="4"/>
    </row>
    <row r="66" spans="1:5" ht="12.75">
      <c r="A66" s="27"/>
      <c r="B66" s="10" t="s">
        <v>10</v>
      </c>
      <c r="C66" s="17">
        <f>C12*0.48%</f>
        <v>1.656</v>
      </c>
      <c r="E66" s="5"/>
    </row>
    <row r="67" spans="1:4" ht="30" customHeight="1">
      <c r="A67" s="27"/>
      <c r="B67" s="9" t="s">
        <v>2</v>
      </c>
      <c r="C67" s="14">
        <f>45.32*C66</f>
        <v>75.04992</v>
      </c>
      <c r="D67" s="18"/>
    </row>
    <row r="68" spans="1:3" ht="17.25" customHeight="1">
      <c r="A68" s="27"/>
      <c r="B68" s="9" t="s">
        <v>3</v>
      </c>
      <c r="C68" s="14">
        <f>C67/C11</f>
        <v>0.16461925860934418</v>
      </c>
    </row>
    <row r="69" spans="1:3" ht="21.75" customHeight="1">
      <c r="A69" s="27"/>
      <c r="B69" s="11" t="s">
        <v>4</v>
      </c>
      <c r="C69" s="4"/>
    </row>
    <row r="70" spans="1:3" ht="12.75">
      <c r="A70" s="27" t="s">
        <v>29</v>
      </c>
      <c r="B70" s="9" t="s">
        <v>0</v>
      </c>
      <c r="C70" s="4"/>
    </row>
    <row r="71" spans="1:3" ht="12.75">
      <c r="A71" s="27"/>
      <c r="B71" s="10" t="s">
        <v>9</v>
      </c>
      <c r="C71" s="17">
        <f>C12*0.3%</f>
        <v>1.035</v>
      </c>
    </row>
    <row r="72" spans="1:4" ht="19.5" customHeight="1">
      <c r="A72" s="27"/>
      <c r="B72" s="9" t="s">
        <v>2</v>
      </c>
      <c r="C72" s="14">
        <f>72.64*C71</f>
        <v>75.1824</v>
      </c>
      <c r="D72" s="18"/>
    </row>
    <row r="73" spans="1:3" ht="15.75" customHeight="1">
      <c r="A73" s="27"/>
      <c r="B73" s="9" t="s">
        <v>3</v>
      </c>
      <c r="C73" s="14">
        <f>C72/C11</f>
        <v>0.16490984865101996</v>
      </c>
    </row>
    <row r="74" spans="1:3" ht="19.5" customHeight="1">
      <c r="A74" s="27"/>
      <c r="B74" s="11" t="s">
        <v>4</v>
      </c>
      <c r="C74" s="4"/>
    </row>
    <row r="75" spans="1:4" ht="12.75">
      <c r="A75" s="32" t="s">
        <v>31</v>
      </c>
      <c r="B75" s="32"/>
      <c r="C75" s="20">
        <f>C15+C20+C25+C30+C36+C41+C46+C51+C56+C62+C67+C72</f>
        <v>77081.65601</v>
      </c>
      <c r="D75" s="18">
        <f>SUM(C75:C75)</f>
        <v>77081.65601</v>
      </c>
    </row>
    <row r="76" ht="12.75">
      <c r="C76" s="18">
        <f>C75/C11/12</f>
        <v>14.089649778825768</v>
      </c>
    </row>
  </sheetData>
  <sheetProtection/>
  <mergeCells count="17">
    <mergeCell ref="A6:B6"/>
    <mergeCell ref="A7:B7"/>
    <mergeCell ref="A44:A48"/>
    <mergeCell ref="A75:B75"/>
    <mergeCell ref="B8:B9"/>
    <mergeCell ref="A59:A64"/>
    <mergeCell ref="A8:A9"/>
    <mergeCell ref="A49:A53"/>
    <mergeCell ref="A65:A69"/>
    <mergeCell ref="A34:A38"/>
    <mergeCell ref="A13:A17"/>
    <mergeCell ref="A28:A32"/>
    <mergeCell ref="A54:A58"/>
    <mergeCell ref="A70:A74"/>
    <mergeCell ref="A23:A27"/>
    <mergeCell ref="A39:A43"/>
    <mergeCell ref="A18:A22"/>
  </mergeCells>
  <printOptions/>
  <pageMargins left="0.4330708661417323" right="0.2362204724409449" top="0.1968503937007874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Елена Алексеевна Некрасова</cp:lastModifiedBy>
  <cp:lastPrinted>2013-04-04T11:05:36Z</cp:lastPrinted>
  <dcterms:created xsi:type="dcterms:W3CDTF">2007-12-13T08:11:03Z</dcterms:created>
  <dcterms:modified xsi:type="dcterms:W3CDTF">2013-04-25T12:41:40Z</dcterms:modified>
  <cp:category/>
  <cp:version/>
  <cp:contentType/>
  <cp:contentStatus/>
</cp:coreProperties>
</file>